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7" r:id="rId1"/>
  </sheets>
  <definedNames>
    <definedName name="_xlnm.Print_Titles" localSheetId="0">附件!#REF!</definedName>
    <definedName name="_xlnm.Print_Area" localSheetId="0">附件!$A$2:$X$325</definedName>
    <definedName name="_xlnm._FilterDatabase" localSheetId="0" hidden="1">附件!$A$1:$X$334</definedName>
  </definedNames>
  <calcPr calcId="144525"/>
</workbook>
</file>

<file path=xl/sharedStrings.xml><?xml version="1.0" encoding="utf-8"?>
<sst xmlns="http://schemas.openxmlformats.org/spreadsheetml/2006/main" count="2676" uniqueCount="932">
  <si>
    <t>附件1：</t>
  </si>
  <si>
    <t>眉县2026年财政常态化帮扶资金项目库明细表</t>
  </si>
  <si>
    <t>单位：万元</t>
  </si>
  <si>
    <t>项目类型</t>
  </si>
  <si>
    <t>项目名称</t>
  </si>
  <si>
    <t>项目内容及建设规模</t>
  </si>
  <si>
    <t>绩效目标</t>
  </si>
  <si>
    <t>项目
个数</t>
  </si>
  <si>
    <t>项目实施
地点</t>
  </si>
  <si>
    <t>脱贫村（是/否）</t>
  </si>
  <si>
    <t>重点帮扶镇（是/否）</t>
  </si>
  <si>
    <t>重点帮扶村（是/否）</t>
  </si>
  <si>
    <t>直接受益脱贫人口（含监测对象）</t>
  </si>
  <si>
    <t>受益总
人口</t>
  </si>
  <si>
    <t>资金投入（万元）</t>
  </si>
  <si>
    <t>项目
实施
单位</t>
  </si>
  <si>
    <t>行业主管
部门</t>
  </si>
  <si>
    <t>财政资金 支持环节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</si>
  <si>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</si>
  <si>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</si>
  <si>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</si>
  <si>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</si>
  <si>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</si>
  <si>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</si>
  <si>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</si>
  <si>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</si>
  <si>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</si>
  <si>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</si>
  <si>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</si>
  <si>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</si>
  <si>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</si>
  <si>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</si>
  <si>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</si>
  <si>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
（种植业）</t>
  </si>
  <si>
    <t>2026年眉县现代猕猴桃产业示范园建设项目</t>
  </si>
  <si>
    <t>项目内容①架材改造：对300亩猕猴桃果园实施全部架材改造，材料为热镀锌方管（40*60*2.5mm），配套铁丝及安装。②水肥一体化系统建设300亩：在地面铺设滴灌管道、安装文丘里施肥器及变频柜等配套设备，同时配套倒挂微喷等设施。</t>
  </si>
  <si>
    <t>产权归属：齐西村股份经济合作社             
资产管护：齐西村股份经济合作社
联农带农机制：带动生产、帮助产销对接
绩效目标：通过项目实施，带动32户脱贫户发展产业，示范带动682户群众科学作务，提高产业发展水平，每户计划增加收入超650元。</t>
  </si>
  <si>
    <t>齐镇</t>
  </si>
  <si>
    <t>齐西村</t>
  </si>
  <si>
    <t>否</t>
  </si>
  <si>
    <t>县果业技术推广中心</t>
  </si>
  <si>
    <t>县农业
农村局</t>
  </si>
  <si>
    <t>材料采购、耕地土壤和农产品检测等。</t>
  </si>
  <si>
    <t>2026年眉县齐镇官亭村猕猴桃示范园建设项目</t>
  </si>
  <si>
    <t>项目内容：①水肥一体化系统建设110亩，在地面铺设滴灌管道、安装文丘里施肥器及变频柜等配套设备②架材改造：对210亩猕猴桃果园实施全部架材改造，材料为热镀锌方管（40*60*2.5mm），配套铁丝及安装。</t>
  </si>
  <si>
    <t>产权归属：官亭村股份经济合作社 
资产管护：官亭村股份经济合作社 
联农带农机制：带动生产、帮助产销对接。
绩效目标：通过项目实施，带动32户脱贫户发展产业，示范带动242户群众科学作务，提高产业发展水平，每户计划增加收入超500元。</t>
  </si>
  <si>
    <t>官亭村</t>
  </si>
  <si>
    <t>2026年眉县横渠镇文谢村猕猴桃示范园建设项目</t>
  </si>
  <si>
    <t xml:space="preserve">项目内容①架材改造500亩，在项目区进行500亩老旧架材改造，含旧架材拆除，架材安装紧固及钢丝张拉等，使用DN40镀锌钢管厚度2.5mm，只更换地块两头和中间部分；②水肥一体化系统建设500亩，在地面铺设滴灌管道、安装文丘里施肥器及变频柜等配套设备。
</t>
  </si>
  <si>
    <t>产权归属：文谢村股份经济合作社                                        
资产管护：文谢村股份经济合作社
联农带农机制：带动生产、帮助产销对接
绩效目标：通过项目实施，带动24户脱贫户发展产业，示范带动53户群众科学作务，提高产业发展水平，每户计划增加收入超500元。</t>
  </si>
  <si>
    <t>横渠镇</t>
  </si>
  <si>
    <t>文谢村</t>
  </si>
  <si>
    <t>是</t>
  </si>
  <si>
    <t>2026年眉县首善街道三寨村猕猴桃示范园建设项目</t>
  </si>
  <si>
    <t>项目内容①水肥一体化系统建设546亩，在地面铺设滴灌管道、安装文丘里施肥器及变频柜等配套设备②架材改造：架材改造546亩，在项目区进行500亩老旧架材改造，含旧架材拆除，架材安装紧固及钢丝张拉等，使用DN40镀锌钢管厚度2.5mm，只更换地块两头和中间部分。</t>
  </si>
  <si>
    <t>产权归属：三寨村股份经济合作社
资产管护：三寨村股份经济合作社
联农带农机制：带动生产、帮助产销对接
绩效目标：通过项目实施，带动44户脱贫户发展产业，示范带动185户群众科学作务，提高产业发展水平，每户计划增加收入超500元。</t>
  </si>
  <si>
    <t>首善
街道</t>
  </si>
  <si>
    <t>三寨村</t>
  </si>
  <si>
    <t>2026年眉县营头镇营头村猕猴桃示范园建设项目</t>
  </si>
  <si>
    <t>项目内容：①架材改造：对120亩猕猴桃果园实施全部架材改造，材料为热镀锌方管（40*60*2.5mm），配套铁丝及安装。</t>
  </si>
  <si>
    <t>产权归属：营头村股份经济合作社
资产管护：营头村股份经济合作社
联农带农机制：带动生产、帮助产销对接
绩效目标：通过项目实施，带动17户脱贫户发展产业，示范带动93户群众科学作务，提高产业发展水平，每户计划增加收入超500元。</t>
  </si>
  <si>
    <t>营头镇</t>
  </si>
  <si>
    <t>营头村</t>
  </si>
  <si>
    <t>2026年眉县槐芽镇西街村猕猴桃示范园建设项目</t>
  </si>
  <si>
    <t>项目内容：①水肥一体化系统建设300亩，在地面铺设滴灌管道、安装文丘里施肥器及变频柜等配套设备。</t>
  </si>
  <si>
    <t>产权归属：西街村股份经济合作社
资产管护：西街村股份经济合作社
联农带农机制：带动生产、帮助产销对接
绩效目标：通过项目实施，带动35户脱贫户发展产业，示范带动412户群众科学作务，提高产业发展水平，每户计划增加收入超500元。</t>
  </si>
  <si>
    <t>槐芽镇</t>
  </si>
  <si>
    <t>西街村</t>
  </si>
  <si>
    <t>材料采购、
项目建设、工费支出等。</t>
  </si>
  <si>
    <t>2025年眉县常兴镇郭何村猕猴桃示范园建设项目</t>
  </si>
  <si>
    <t>项目内容：①水肥一体化系统建设200亩，在地面铺设滴灌管道、安装文丘里施肥器及变频柜等配套设备</t>
  </si>
  <si>
    <t>产权归属：郭何村股份经济合作社         
资产管护：郭何村股份经济合作社
联农带农机制：带动生产、帮助产销对接
绩效目标：通过项目实施，带动22户脱贫户发展产业，示范带动100户群众科学作务，提高产业发展水平，每户计划增加收入超500元。</t>
  </si>
  <si>
    <t>常兴镇</t>
  </si>
  <si>
    <t>郭何村</t>
  </si>
  <si>
    <t>2026年眉县猕猴桃农耕园建设项目</t>
  </si>
  <si>
    <t>项目内容：架材改造：安装抗风抗压标准化木架50亩；农耕遗产园100亩：建设猕猴桃传统种植技艺农耕展示区、基础配套板块等相关设施；铺设宽3米的石板道路1公里及辅助设施。</t>
  </si>
  <si>
    <t>产权归属：汤峪村股份经济合作社
资产管护：汤峪村股份经济合作社                              绩效目标：绩效目标：通过项目实施推动村集体经济年增收不少于7万元；带动脱贫户、监测对象就业不少于5人，人均年增收不低于800元；园区年吸引游客不少于1.2万人次，带动农产品销售额增长15%以上。年度开展技术培训不少于3场次，服务农户不少于280户，受益农户满意度≥90%（含脱贫户、监测对象）。</t>
  </si>
  <si>
    <t>汤峪镇</t>
  </si>
  <si>
    <t>汤峪村</t>
  </si>
  <si>
    <t>2025年眉县常兴镇杨家村设施农业大棚建设项目</t>
  </si>
  <si>
    <t>经营方式：自主经营 
建设内容：占地11亩。建设镀锌钢管式温室大棚6座，立柱采用60φ圆管，三座长84米、宽16米、高5.5米；三座长64米、宽16米、高5.5米；安装棉被卷帘机12台，5层防水棉被17868平方米，排风自动卷膜器24台，配套泵房水肥设备设施。</t>
  </si>
  <si>
    <t>产权归属：杨家村股份经济合作社
资产管护：杨家村股份经济合作社
联农带农机制：收益分红、就业务工
绩效目标：通过项目实施，带动就业务工（含临时性）8人。项目预计年收益4.5万元以上，项目收益分配方案为：40% 用于脱贫人口、监测对象等困难群体帮扶；60%用于产业发展、基础设施建设、农村公益性岗位设置、项目运营维护及村级公益事业等。项目受益1110户4011人，其中脱贫户、监测户161户534人，脱贫户、监测户户均计划增收100元以上。</t>
  </si>
  <si>
    <t>杨家村</t>
  </si>
  <si>
    <t>常兴镇人民政府</t>
  </si>
  <si>
    <t>2025年眉县常兴镇武安新村设施农业大棚建设项目</t>
  </si>
  <si>
    <t>经营方式：自主经营
建设内容：占地7亩。建设镀锌钢管式温室大棚3座，立柱采用60φ圆管，1座长50米、宽20米、高5.5米；2座长85米、宽20米、高5.5米。购置棉被卷帘机6台，5层防水棉被9000平方，排风自动卷膜器12台，配套主管网1200米，滴灌系统及水肥一体化管网4000米设施。</t>
  </si>
  <si>
    <t>产权归属：武安新村股份经济合作社
资产管护：武安新村股份经济合作社
联农带农机制：收益分红、就业务工
绩效目标：通过项目实施，带动就业务工（含临时性）8人。该集体经济项目预计年收益3万元以上。项目收益分配方案为：40% 用于脱贫人口、监测对象等困难群体帮扶；60%用于产业发展、基础设施建设、农村公益性岗位设置、项目运营维护及村级公益事业等。</t>
  </si>
  <si>
    <t>武安
新村</t>
  </si>
  <si>
    <t>2026年眉县汤峪镇八庄村樱桃设施大棚建设项目</t>
  </si>
  <si>
    <t>经营方式：自主经营
建设内容：计划修建占地18亩设施拱形大棚14大棚14座（棚间距1米—1.5米），每棚区大棚主体长100米，宽8米，棚体结构肩高3米，拱高5.5米，总高度5.5米，立柱方管厚度10毫米，钢材采用热镀锌处理，3层保温膜（棚顶及四周全包），安装自动卷帘机56个（每个棚内4个），棚内设置水肥一体化（安装自动化喷灌、施肥一体化系统设备一套，棚内架设滴喷管网），配套相关水电相关设施。</t>
  </si>
  <si>
    <t>产权归属：八庄村股份经济合作社
资产管护：八庄村股份经济合作社
联农带农机制：收益分红、就业务工
绩效目标：通过项目实施，带动就业务工5人，3年成熟期后村集体经济预计收入6.5万元以上，收益的40%用于脱贫人口、监测对象等困难群体的补助，收益的剩余资金重点用于产业发展、配套基础设施建设、公益性岗位开发、项目运营维护以及村级公益事业等。项目受益515户1962人，其中脱贫户、监测户79户228人，脱贫户、监测户户均计划增收330元以上。</t>
  </si>
  <si>
    <t>八庄村</t>
  </si>
  <si>
    <t>汤峪镇
人民政府</t>
  </si>
  <si>
    <t>眉县农业农村局</t>
  </si>
  <si>
    <t>2026年眉县汤峪镇新联村大樱桃基地农业设施大棚项目</t>
  </si>
  <si>
    <t>经营方式：自主经营 
项目内容：项目总占地25亩，1、新建长105米、宽12米、高4.8米镀锌单膜拱形棚6座立柱采用镀锌30*70*2.0的扁管；2、新建长70米*12米高4.8米镀锌单膜拱形棚5座、采用镀锌30*70*2.0的；3、长55米、宽12米、高度4.8 米 ，立柱采用镀锌30*70*2.0的扁管 镀锌单膜拱形棚8座。棚内设置水肥一体化，配套相关水电相关设施。</t>
  </si>
  <si>
    <t>产权归属：新联村股份经济合作社
资产管护：新联村股份经济合作社
联农带农机制：收益分红、就业务工
绩效目标：通过项目实施，带动就业务工（含临时性）16人。村集体经济预计年收益3万元，计划收益不低于40%用于脱贫人口、监测对象等困难群体的补助，收益的剩余资金重点用于产业发展、配套基础设施建设、公益性岗位开发、项目运营维护以及村级公益事业等。项目受益1060户3680人，其中脱贫户、监测户254户665人，脱贫户、监测户户均计划增收500元以上。</t>
  </si>
  <si>
    <t>新联村</t>
  </si>
  <si>
    <t>2026年眉县汤峪镇羊讲村甜柿子示范园建设项目</t>
  </si>
  <si>
    <t>经营方式：自主经营                                                               建项目内容：对16、17组百亩柿子园进行提升，新增地埋铺设φ110mmPE管道1500米（连接水源），新栽出水桩50个；搭建简易拱形避雨棚（果树上方覆盖，四周开放，根据实际果树进行全覆盖），每棚宽4米（棚长依据实际）、拱高3.5米，立柱采用φ60圆管，棚顶PE农膜12丝。</t>
  </si>
  <si>
    <t>产权归属：羊讲村股份经济合作社
资产管护：羊讲村股份经济合作社
联农带农机制：收益分红、就业务工
绩效目标：通过项目实施，通过项目实施，带动就业务工5人，村集体经济预计收入9万元以上，收益的40%用于脱贫人口、监测对象等困难群体的补助，收益的剩余资金重点用于产业发展、配套基础设施建设、公益性岗位开发、项目运营维护以及村级公益事业等。项目受益156户556人，其中脱贫户、监测户34户126人，脱贫户、监测户户均计划增收380元以上。</t>
  </si>
  <si>
    <t>羊讲村</t>
  </si>
  <si>
    <t>2026年眉县首善街道东四新村大樱桃种植大棚项目</t>
  </si>
  <si>
    <r>
      <t>经营方式：自主经营                                                               项目内容：新建大樱桃种植大棚78.1亩。2、大棚主体为25*50*1.5mm镀锌椭圆管骨架，纵拉杆为25*1.5mm镀锌圆管，棚膜使用15丝抗老化PO膜，棚膜面积约为141600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。棚跨度为7m，棚高度为6m，棚长度为2976m，面积为14165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，总数量为13座；棚跨度为8m，棚高度为6m，棚长度为3617m，面积为28936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，总数量为16座；棚跨度为9m，棚高度为6m，棚长度为540m，面积为4860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，总数量为4座；棚跨度为10m，棚高度为6m，棚长度为184m，面积为1840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，总数量为2座；棚跨度为11m，棚高度为6m，棚长度为209m，面积为2299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，总数量为2座。3.滴灌管道使用防老化PE软管，滴灌带长度15620米，直径100mm支管道1562米，每亩滴灌水带200米，支管道20米。</t>
    </r>
  </si>
  <si>
    <t>产权归属：东四新村股份经济合作社
资产管护：东四新村股份经济合作社
联农带农机制：收益分红、就业务工
绩效目标：通过项目实施，带动60户群众发展樱桃产业，其中脱贫户25户，脱贫户年户均增收9000元。大棚樱桃每亩收益20000元。</t>
  </si>
  <si>
    <t>东四新村</t>
  </si>
  <si>
    <t>2026年眉县槐芽镇西街村大棚种植项目</t>
  </si>
  <si>
    <t>经营方式：自主经营                                                               项目内容：羊肚菌种植：占地约20亩，新建20座大棚，每个棚长60米，宽8米，高3.3米，拱架32×1.5，纵梁25×1.5，卷膜杆25×1.5，棚头立柱32×1.5，抗风杆25×1.5，棚膜10丝PO膜，遮阳网，出水桩20个，每个棚配套水肥一体化及喷淋设施配套相关基础设施等，配套电力设施）</t>
  </si>
  <si>
    <t>产权归属：西街村股份经济合作社
资产管护：西街村股份经济合作社
联农带农机制：收益分红、就业务工
绩效目标：通过项目实施，羊肚菌产业的发展，带动我村脱贫户、监测户有劳动力人员的人均收入，使他们早日实现致富。预计年收益8万元左右，项目收益分配方案为：40% 用于脱贫人口、监测对象等困难群体帮扶；60%用于产业发展、基础设施建设、农村公益性岗位设置、项目运营维护及村级公益事业等。</t>
  </si>
  <si>
    <t>槐芽镇
人民政府</t>
  </si>
  <si>
    <t>2026年营头镇新河村半坡式温棚大樱桃种植（二）期项目</t>
  </si>
  <si>
    <t>经营模式：自主经营
建设内容：新建镀锌钢管半坡式温棚4座，占地面积3840平方米（5.8亩）；（每座东西长60米，南北宽16米，后墙高6米，前墙高2.8米）。安装拱杆300组、预埋管612支、纵拉杆612根、椭圆卡2816个、棚内立柱176个、棚头横梁144支、连接件396个、立柱上横管60根、角连接上横管连拱杆816个、防虫网660平米、防虫网卡簧1200根、卡槽卡簧572根、卷膜杆180根、卷膜器侧用电动8台、卷膜器立杆4根、卷膜器顶用电动8台、伸缩杆4根、压膜卡1140个、棚头立柱36根、棚头横拉28根、U型片120个、角连接144个、棚滑道门8套、棚头卡槽卡簧96米、卡槽连接片656个、压膜带3900米、地锚492个、卷帘机大五轴8台、卷帘杆44根、卷帘机支杆16根、薄膜10丝Po ：7332平方米、五层一体防雨棉被8244平方米、荷兰网360平米、基础3840平方米。安装水肥一体化1套；配套大棚购置和安装机器附属电缆、控制、安装、调试等设施及环节。安装园区管理系统1套；道路、场地平整5.8亩；大棚温室控制系统4套；其他附属配套设施。</t>
  </si>
  <si>
    <t>产权归属：新河村股份经济合作社
资产管护：新河村股份经济合作社
联农带农机制：就业务工、收益分红。
绩效目标：通过项目实施，带动就业务工30人。村集体经济预计收入3.61万元，计划收益不低于5%，项目收益分配方案为：40%用于脱贫人口、监测对象等困难群体帮扶；60%用于产业发展、基础设施建设、农村公益性岗位设置、项目运营维护及村级公益事业等。其中脱贫户、监测户79户215人，脱贫户、监测户均计划分红1000元以上。</t>
  </si>
  <si>
    <t>新河村</t>
  </si>
  <si>
    <t>营头镇人民政府</t>
  </si>
  <si>
    <t>县农业农村局</t>
  </si>
  <si>
    <t>材料采购、
项目建设等</t>
  </si>
  <si>
    <t>2026年眉县齐镇村农业温室大棚樱桃提升项目</t>
  </si>
  <si>
    <t>经营模式：自主经营
建设内容：十二组18亩樱桃大棚提升，安装湿帘、风机降温系统；安装大棚外遮阳系统及内保温系统、电加热系统，增设防虫鸟钢网和棚内微喷灌系统等基础设施建设。</t>
  </si>
  <si>
    <t>产权归属：齐镇村股份经济合作社
资产管护：齐镇村股份经济合作社
联农带农机制：就业务工、收益分红。                                绩效目标：通过项目实施，带动就业务工（含临时性）10人。该集体经济项目预计年收益20万元。计划收益不低于5%，将集体收益优先用于脱贫人口和监测对象，剩余资金用于产业基础设施、乡村公益性岗位、项目运营维护、村级公益事业等。项目受益1813户6375人，其中脱贫户223户634人，脱贫户、监测户户均计划增收300元以上。</t>
  </si>
  <si>
    <t>齐镇村</t>
  </si>
  <si>
    <t>齐镇人民政府</t>
  </si>
  <si>
    <t>2026年眉县猕猴桃示范园土壤改良项目</t>
  </si>
  <si>
    <t>建设内容：1、营头镇和平村、黄家村、营头村、万霞村、红河谷村十七组；齐镇齐镇村；汤峪镇屯庄村四组猕猴桃示范园土壤改良示范田，示范面积：4000亩；2、营头镇和平村、黄家村、万霞村、营头村、上第二坡村；金渠镇红星村、教坊村、枣林村；齐镇凉阁村、齐镇村；槐芽镇槐西村；汤峪镇屯庄村四组采集土壤与农产品检测样品共计140份，其中：土壤70份，农产品70份。</t>
  </si>
  <si>
    <t>绩效目标：通过项目实施，计划每年增加集体经济收益550万元，提高35户脱贫户，监测户每年每人增加278元收入，共计增加185.6万元收入，提高猕猴桃产量6.15%以上。</t>
  </si>
  <si>
    <t>营头镇齐镇
汤峪镇</t>
  </si>
  <si>
    <t>和平村
黄家村
营头村
万霞村
红河谷村
齐镇村
屯庄村</t>
  </si>
  <si>
    <t>农业技术推广服务中心</t>
  </si>
  <si>
    <t>②养殖业基地
（养殖业）</t>
  </si>
  <si>
    <t>2026年眉县齐镇齐镇村万羽肉鸡养殖场（二期）项目</t>
  </si>
  <si>
    <t>经营方式：合作经营
安装空气热泵空气能集中供暖系统6组，钢构配料车间3座，铺设DN300双壁波纹管160m，铺设DN400双壁波纹管400m，新建240mm厚挡土墙912平方米。安装3mm成品钢外天沟680m，宽500mm，深300mm，天沟内坡度1%。购置 DN110（UPVC）落水管32根，每根高度3米，配套水电等设施。</t>
  </si>
  <si>
    <t>产权归属：齐镇村股份经济合作社
资产管护：齐镇村股份经济合作社
联农带农机制：收益分红、就业务工                           
绩效目标：通过项目实施，带动就业务工（含临时性）18人。该集体经济项目预计年收益20万元。计划收益不低于5%，将集体收益优先用于脱贫人口和监测对象，剩余资金用于产业基础设施、乡村公益性岗位、项目运营维护、村级公益事业等。项目受益1813户6375人，其中脱贫户223户634人，脱贫户、监测户户均计划增收330元以上。</t>
  </si>
  <si>
    <t>2026年眉县横渠镇古城村生猪养殖建设项目</t>
  </si>
  <si>
    <t>经营方式：自主经营                                                               建设内容：①项目占地14.17亩，配套建设料场彩钢棚（面积960平方米）；②建设猪舍4栋，砖混结构，配套完成墙体、门窗、猪槽、水管等设施，单栋规格为宽18米×长40米×高3.5米；③建设粪池4个，单池规格为18米×40米，同步埋设PE250mm排污管网；④配套安装料罐及料线2套，每套容量30吨，配套60吨地磅；⑤建设砖混结构化粪池1座，规格为长30米×宽30米×深4.5米，配套完善水电及消毒设施等相关附属设施。</t>
  </si>
  <si>
    <t>产权归属：古城村股份经济合作社
资产管护：古城村股份经济合作社社
联农带农机制：收益分红、就业务工绩效目标：带动就业务工5人。集体经济预计收入14.95万元，计划收益不低于5%，收益的70%用于脱贫人口、对象等困难群体的补助，收益的剩余资金重点用于产业发展、配套基础设施建设、公益性岗位开发、项目运营维护以及村级公益事业等。项目受益1287户5266人，其中脱贫户、监测户153户521人，脱贫户、监测户户均计划增收300元以上。</t>
  </si>
  <si>
    <t>古城村</t>
  </si>
  <si>
    <t>横渠镇
人民政府</t>
  </si>
  <si>
    <t>2026年眉县常兴镇北塬村生猪养殖场建设项目</t>
  </si>
  <si>
    <t>经营方式：自主经营
建设内容：新建占地6.55亩千头育肥猪舍2座，建筑面积3162平方米；其中1#育肥猪舍：长60米，宽20米；2#猪舍：长50米，宽40米。猪舍结构类型为钢混结构一层，墙体为砖砌体，屋面为单层压型金属板复合保温屋面，檐口高度3.9m。新建500立方米钢筋混凝土化粪池一座；猪舍配套设施有：25吨镀锌料塔3座；20立方米成品水塔一座；生猪转运通道15m:1座；喂料系统3套、新建自动喝水、自动上料、自动刮粪、排风系统各3套；购置自动抽粪系统3套；猪舍及辅助用房内含水、电、暖、消防等配套设施；</t>
  </si>
  <si>
    <t>产权归属：北塬村股份经济合作社
资产管护：北塬村股份经济合作社
联农带农机制：收益分红，就业务工。
绩效目标：通过项目实施，带动就业务工（含临时性）10人。村集体经济预计年收益10万元，计划收益不低于5%，将集体收益优先用于脱贫人口和监测对象，剩余资金用于产业基础设施、乡村公益性岗位、项目运营维护、村级公益事业等。项目受益784户3064人，其中脱贫户、监测户117户408人，脱贫户、监测户户均计划增收600元以上。</t>
  </si>
  <si>
    <t>北塬村</t>
  </si>
  <si>
    <t>2026年汤峪镇羊讲村生猪养殖场建设项目</t>
  </si>
  <si>
    <r>
      <t>经营方式：合作经营
建设内容：占地约9亩，建设规划养殖场。①猪舍建设：占地约4751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，包含：4栋负压砖混猪舍（单栋长50m、宽16m，高度2.2m，顶棚为厚度10厘米保温彩钢结构），栋内有净高1米—1.2米（带坡度）宽12m水泡粪地沟（基础垫层及双圈梁抗震、底部做防渗防漏处理，表面做2-3层防水处理），地下铺设污水排水管道，材质为φ250pvc管道，并配备自动料线、料槽、水碗、地暖、墙暖、水帘、风机、通风小窗等；每栋设有温控设备，连接4台1.5米（长/宽）1.1kW的风机，2台1.3米(长/宽)的风机，并配有变频设备；每栋设有长3.3m、高1.5m、厚0.15m的水帘4套；房顶铺设长50m的降温喷淋系统；每栋单独设有变频设备、水闸、增压水桶水泵、单独的水路加药系统；地面铺设12米全漏粪板，铺设3m宽空气能地暖，两侧墙体配套供暖散热管；栋内猪栏：走廊为长50m宽1m，两侧为24砖墙，90cm高，共24栏位；每栏位约长7m，宽4m为全漏粪配置，可放25～30头育肥猪，每栏位4个水碗，其他水电设施若干；②料塔建设：2座30吨料塔；③覆膜池建设：污区设有3100m</t>
    </r>
    <r>
      <rPr>
        <b/>
        <sz val="12"/>
        <rFont val="宋体"/>
        <charset val="134"/>
      </rPr>
      <t>³</t>
    </r>
    <r>
      <rPr>
        <b/>
        <sz val="12"/>
        <rFont val="仿宋_GB2312"/>
        <family val="3"/>
        <charset val="134"/>
      </rPr>
      <t>的覆膜污水池（尺寸为25m*22.5m*5.5m）。</t>
    </r>
  </si>
  <si>
    <t>产权归属：羊讲村股份经济合作社
资产管护：羊讲村股份经济合作社
联农带农机制：收益分红、就业务工绩效目标：带动就业务工5人。集体经济预计收入25万元，计划收益不低于5%，收益的70%用于脱贫人口、对象等困难群体的补助，收益的剩余资金重点用于产业发展、配套基础设施建设、公益性岗位开发、项目运营维护以及村级公益事业等。项目受益1140户4167人，其中脱贫户221户609人、监测户6户21人，脱贫户、监测户户均计划增收500元以上。</t>
  </si>
  <si>
    <t>2026年眉县横渠镇李魏村工厂化循环水智慧渔业产业发展项目</t>
  </si>
  <si>
    <t xml:space="preserve">1.新建主厂房1000平方米拱形连栋双层保温大棚养殖车间，配套用房：包括仓库、配电房、机房，其中机房需扩容循环水泵/风机、仓库需存放饲料/耗材，配电室需满足 120kW 总用电负荷。循环水设备：包括循环水养殖设备 2 套，每套养殖设备为 300 立方米的有效养殖水体，车间总养殖水体为 600 立方米；源水尾水系统各1 套，包括源水处理系统、源水储水箱、尾水处理系统等，负责为 600
立方米的养殖设备提供源水和处理尾水；监控设备 1 套。4.配套工程：包括头水车间、三池两变电所、发电机氧气站、室外箱变、室外电缆等。5、室外工程：包括室外道路、化粪池、室外管网（给排水）、大门、围墙、绿化工程、生态停车场等。
</t>
  </si>
  <si>
    <t>产权归属：李魏村村股份经济合作社
资产管护：李魏村村股份经济合作社
联农带农机制：收益分红、就业务工绩效目标：带动就业务工8人。集体经济预计收入29万元，计划收益不低于5%，收益的70%用于脱贫人口、对象等困难群体的补助，收益的剩余资金重点用于产业发展、配套基础设施建设、公益性岗位开发、项目运营维护以及村级公益事业等。项目受益609户2403人，其中脱贫户78户238人脱贫户、监测户户均计划增收620元以上。</t>
  </si>
  <si>
    <t>李魏村</t>
  </si>
  <si>
    <t>③水产养殖
业发展</t>
  </si>
  <si>
    <t>2026年眉县常兴镇尧柳村渔业养殖项目</t>
  </si>
  <si>
    <t>经营方式：自主经营
建设内容：提升废弃鱼塘6个占地29亩，铺设PE16型进出水管道160米；购置增氧机6台，安装自动喂料系统6台，配套水电等基础设施。</t>
  </si>
  <si>
    <t>产权归属：尧柳村股份经济合作社
资产管护：尧柳村股份经济合作社
联农带农机制：收益分红、就业务工
绩效目标：通过项目实施，带动就业务工（含临时性）6人。村集体经济预计年收益4万元，计划收益不低于5%，将集体收益优先用于脱贫人口和监测对象，剩余资金用于产业基础设施、乡村公益性岗位、项目运营维护、村级公益事业等。项目受益821户3220人，其中脱贫户、监测户60户222人，脱贫户、监测户户均计划增收500元以上。</t>
  </si>
  <si>
    <t>尧柳村</t>
  </si>
  <si>
    <t>2026年眉县汤峪镇八庄村鱼池提升项目</t>
  </si>
  <si>
    <r>
      <t>经营方式：自主经营                                                               建设内容：对原有4.5亩鱼池进行提升，池底及水池四周铺设防渗布进行防渗处理，新打深120米机井1眼，配套水泵1台（流量每小时32m</t>
    </r>
    <r>
      <rPr>
        <b/>
        <sz val="12"/>
        <rFont val="宋体"/>
        <charset val="134"/>
      </rPr>
      <t>³</t>
    </r>
    <r>
      <rPr>
        <b/>
        <sz val="12"/>
        <rFont val="仿宋_GB2312"/>
        <family val="3"/>
        <charset val="134"/>
      </rPr>
      <t>，扬程130米，功率18.5KWV，根据井深实际配置），购置增氧泵2台（增氧量每小时1000立方，功率10KW），相关供养及电力配套设施。</t>
    </r>
  </si>
  <si>
    <t>产权归属：八庄村股份经济合作社
资产管护：八庄村股份经济合作社
联农带农机制：收益分红、就业务工
绩效目标：通过项目实施，带动就业务工12人。村集体经济预计收入4.5万元，收益的40%用于脱贫人口、监测对象等困难群体的补助，收益的剩余资金重点用于产业发展、配套基础设施建设、公益性岗位开发、项目运营维护以及村级公益事业等。项目受益515户1962人，其中脱贫户、监测户79户228人，脱贫户、监测户户均计划增收200元以上。</t>
  </si>
  <si>
    <t>2026年眉县槐芽镇保安堡村工厂化养殖项目</t>
  </si>
  <si>
    <t>经营方式：自主经营                                                               建设内容：经营方式：自主经营
建设内容：新建大棚2座，总占地面积8亩，（110米*16米*3米）大棚四面为37砖墙加外保温，水泥压光，外观形状顶部为弧形结构的拱形保温棚，材质为75*30*2.5镀锌管骨架，覆大棚专用膜。顶部加设保温棉被及遮阳网。大棚配置通风系统（轴流风机6台）。长110米*宽16米=1760平方米1、养殖圆桶系统：养殖鱼池24套；鱼马桶24件；底座用砖68000块；底座用混凝土200方；底座用碎石210方；底座用钢筋网结构7200.2米。2.养殖增氧系统：液氧系统（租赁5T）2套/年；DN25一级液氧管道400米；DN20二级液氧管道160米；纳米陶瓷曝气盘114件；液氧管700米；液氧阀门28套；液氧管件配件28套；一拖四氧气分流计28件；液氧管安装人工28套。3.养殖系统：水质监测标准版14台。4.输水管路系统：DN400循环水一级进水管360米；DN200循环水二级进水管280米；DN90循环水二级进水管手控球阀40件；循环水200转DN90三通40件；循环水DN90弯头80件；DN160底排、面排、侧排一级管道480米；DN400主排400米；DN160底排二级管道止逆阀40件；DN160底排手控球阀40件；DN160转DN400三通40件；面排、侧排DN160弯头120件；面排、侧排DN160转DN400三通40件；接管人工60人工；管道沟机械4项；管道沟混凝土15方。5.尾水处理系统；40吨竖流沉淀器24台；400吨框架式微滤机4台；微滤池土建机械700㎡；生化池建设8套混凝土现浇；进一级Φ2m生化提升泵4台；循环水进水增压泵4台：500吨不锈钢管道式UV4台；6.基础设施建设：格栅板280块；DN75原水进蓄水桶管道140米；原水DN75弯头5件；原水DN75手动球阀1件；DN160蓄水桶接进水DN160管道40米；DN160蓄水桶弯头1件；DN160蓄水桶DN160等径三通3件；DN160蓄水桶DN160手动球阀3件；原水DN75转DN160大小头3件。7.新水配套建设：出水量1000m³水井1套，配套机井水泵1台；镀锌板蓄水设施3套；配套110进水管及埋设200m。</t>
  </si>
  <si>
    <t>产权归属：保安堡村股份经济合作社
资产管护：保安堡村股份经济合作社
联农带农机制：收益分红、就业务工
绩效目标：带动1279户群众发展渔业养殖产业，其中脱贫户157户；发展村集体经济，预计年收益40万元。项目收益分配方案为：40% 用于脱贫人口、监测对象等困难群体帮扶；60%用于产业发展、基础设施建设、农村公益性岗位设置、项目运营维护及村级公益事业等。</t>
  </si>
  <si>
    <t>保安堡村</t>
  </si>
  <si>
    <t>2026年眉县槐芽镇保安堡村渔业产业带基础设施提升项目</t>
  </si>
  <si>
    <t>经营方式：自主经营  
项目内容：1.水质监测类设备12套，其中：标准版主机8套、专业版主机4套。配套设施：溶解氧（含水温）12套、pH传感器12台、ORP传感器4台、电导率/盐度传感器（CON620d）4台、氨氮传感器（淡水）4台。2.增氧设备25套，其中：空气悬浮高速增氧机1台、大五叶轮增氧机24台。配套设施：智能控制器8台。3.配套设备施工辅材4套、IoT管理平台软件4套。</t>
  </si>
  <si>
    <t>产权归属：保安堡村股份经济合作社
资产管护：保安堡村股份经济合作社
联农带农机制：收益分红、就业务工
绩效目标：示范带动1150亩养殖池塘提高养殖水平，直接带动就业岗位新增15个，计划年度集体经济收入增加3.5万元以上，计划收益不低于5%，直接受益脱贫户157户509人。
项目收益分配方案为：40%用于帮扶脱贫人口、监测对象等困难群体；60%用于产业发展、基础设施建设、项目运营维护等村级公益性事业。</t>
  </si>
  <si>
    <t>渔业
中心</t>
  </si>
  <si>
    <t>2026年眉县槐芽镇柿林村智慧稻蟹种养项目</t>
  </si>
  <si>
    <t>经营方式：自主经营                                                               建设内容：新建稻渔综合种养基地200亩，提升池塘 10个  每个池塘 20亩   防逃设施  450卷  护坡膜 180捆水草种植20吨   地笼 300个  购置增氧机 20台，配备相关设施。</t>
  </si>
  <si>
    <t>产权归属：柿林村股份经济合作社
资产管护：柿林村股份经济合作社
联农带农机制：收益分红、就业务工
绩效目标：通过项目实施，带动978户群众发展稻蟹综合种养产业，其中脱贫户126户；发展村集体经济，预计年收益15万元。项目收益分配方案为：40%用于帮扶脱贫人口、监测对象等困难群体；60%用于产业发展、基础设施建设、项目运营维护等村级公益性事业。</t>
  </si>
  <si>
    <t>柿林村</t>
  </si>
  <si>
    <r>
      <t>⑥</t>
    </r>
    <r>
      <rPr>
        <b/>
        <sz val="12"/>
        <rFont val="仿宋_GB2312"/>
        <family val="3"/>
        <charset val="134"/>
      </rPr>
      <t>光伏电站建设</t>
    </r>
  </si>
  <si>
    <t>2.加工流通项目</t>
  </si>
  <si>
    <t>①农产品仓储保鲜冷链基础设施建设</t>
  </si>
  <si>
    <t>2026年眉县齐镇斜峪关村冷链物流中心包装项目</t>
  </si>
  <si>
    <t>经营方式：自主经营
建设内容：新建长33.28m，宽度23.88m，高8m，建筑面积约778m²的单层重钢钢结构厂房一座；购置安装两条宽600mm，长度20米的包装输送线（含包装台1座，包装机1台，工作台1座）。</t>
  </si>
  <si>
    <t>产权归属：斜峪关村股份经济合作社
资产管护：斜峪关村股份经济合作社
联农带农机制：收益分红、就业务工                              绩效目标：通过项目实施，带动就业务工（含临时性）30人。计划收益不低于5%，该集体经济项目预计年收益20万元，将集体收益优先用于脱贫人口和监测对象，剩余资金用于产业基础设施、乡村公益性岗位、项目运营维护、村级公益事业等。项目受益851户3124人，其中脱贫户113户336人，脱贫户、监测户户均计划增收276元以上。</t>
  </si>
  <si>
    <t>斜峪
关村</t>
  </si>
  <si>
    <t>2026年眉县齐镇齐西村农资销售配送中心项目</t>
  </si>
  <si>
    <t>经营方式：自主经营                                                               建设内容：在2组大槐树广场新建重钢330平方米（长15m、宽22m、高3.5m），配套电力设施等相关设施。</t>
  </si>
  <si>
    <t>产权归属：齐西村股份经济合作社
资产管护：齐西村股份经济合作社
联农带农机制：收益分红、就业务工
绩效目标：通过项目实施，带动就业3人。计划收益不低于5%，该集体经济项目预计年收益5.5万元，项目收益分配方案为：40% 用于脱贫人口、监测对象等困难群体帮扶；60%用于产业发展、基础设施建设、农村公益性岗位设置、项目运营维护及村级公益事业等。为706户群众出行提供便利。其中脱贫户、监测户为117户299人。</t>
  </si>
  <si>
    <t>2026年眉县金渠镇红星村仓储中心项目</t>
  </si>
  <si>
    <t>经营方式：自主经营
项目内容：新建仓储中心2座，重钢180平方米（长20米，宽9米，高4米）1座，重钢392平方米（长49米，宽8米，高4.5米）1座，配套电力等相关设施。</t>
  </si>
  <si>
    <t>产权归属：红星村股份经济合作社 
资产管护：红星村股份经济合作社
联农带农机制：收益分红、就业务工
绩效目标：通过项目实施，带动就业务工（含临时性）5人。村集体经济预计年收益10万元，计划收益不低于5%，收益的70%用于脱贫人口、监测对象等困难群体的补助，收益的剩余资金重点用于产业发展、配套基础设施建设、公益性岗位开发、项目运营维护以及村级公益事业等。项目受益468户2139人，其中脱贫户、监测户48户165人，脱贫户、监测户户均计划增收600元以上。</t>
  </si>
  <si>
    <t>金渠镇</t>
  </si>
  <si>
    <t>红星村</t>
  </si>
  <si>
    <t>2139</t>
  </si>
  <si>
    <t>金渠镇
人民政府</t>
  </si>
  <si>
    <t>2026年眉县金渠镇河底村猕猴桃包装车间项目</t>
  </si>
  <si>
    <t>经营方式：自主经营
项目内容：新建钢构厂房1座，共计2640平方米（长66米、宽40米、高9.35米）。</t>
  </si>
  <si>
    <t>产权归属：河底村股份经济合作社 
资产管护：河底村股份经济合作社
联农带农机制：收益分红、就业务工
绩效目标：通过项目实施，带动就业务工（含临时性）5人。村集体经济预计年收益30万元，计划收益不低于5%，收益的70%用于脱贫人口、监测对象等困难群体的补助，收益的剩余资金重点用于产业发展、配套基础设施建设、公益性岗位开发、项目运营维护以及村级公益事业等。项目受益671户2521人，其中脱贫户、监测户54户162人，脱贫户、监测户户均计划增收2000元以上。</t>
  </si>
  <si>
    <t>河底村</t>
  </si>
  <si>
    <t>5</t>
  </si>
  <si>
    <t>2026年眉县金渠镇田家寨村猕猴桃包装车间项目</t>
  </si>
  <si>
    <t>经营方式：自主经营
项目内容：新建重钢构厂房、包装分拣车间1座，共计1806平方米（长43米、宽42米、高9米）。</t>
  </si>
  <si>
    <t>产权归属：田家寨村股份经济合作社 
资产管护：田家寨村股份经济合作社
联农带农机制：收益分红、就业务工
绩效目标：通过项目实施，带动就业务工（含临时性）5人。村集体经济预计年收益20万元，计划收益不低于5%，收益的70%用于脱贫人口、监测对象等困难群体的补助，收益的剩余资金重点用于产业发展、配套基础设施建设、公益性岗位开发、项目运营维护以及村级公益事业等。项目受益525户2159人，其中脱贫户、监测户49户164人，脱贫户、监测户户均计划增收1000元以上。</t>
  </si>
  <si>
    <t>田家寨村</t>
  </si>
  <si>
    <t>6</t>
  </si>
  <si>
    <t>2026年眉县金渠镇八寨村果脯厂（二）期项目</t>
  </si>
  <si>
    <t>经营方式：自主经营
项目内容：新建低温库2座（长10.5米，宽6米，高6米）、速冻库1座（长6米，宽5米，高3.5米），采购ZLFD-100F大型冻干机2套，配套装卸、电力设施。</t>
  </si>
  <si>
    <t>产权归属：八寨村股份经济合作社 
资产管护：八寨村股份经济合作社
联农带农机制：收益分红、就业务工
绩效目标：通过项目实施，带动就业务工（含临时性）5人。村集体经济预计年收益50万元，计划收益不低于5%，收益的70%用于脱贫人口、监测对象等困难群体的补助，收益的剩余资金重点用于产业发展、配套基础设施建设、公益性岗位开发、项目运营维护以及村级公益事业等。项目受益865户3156人，其中脱贫户、监测户68户286人，脱贫户、监测户户均计划增收1000元以上。</t>
  </si>
  <si>
    <t>八寨村</t>
  </si>
  <si>
    <t>②加工业</t>
  </si>
  <si>
    <t>2026年眉县营头镇黄家村有机肥厂项目</t>
  </si>
  <si>
    <t xml:space="preserve">经营方式：自主经营 
建设内容：占地8亩，新建4000平方米（长100，宽40米，高8米）标准化重型钢构厂房一座，购置产量200立方米/小时，型号MSFP-5000翻抛机1台；购置生产能力20吨/小时，型号MSCW-2040主料仓1台；购置产量15—18吨/小时，型号MSLF-850立式粉碎机1台；购置生产能力15吨/小时，型号MSCW-1515次料仓1台，购置其他配套设施。
</t>
  </si>
  <si>
    <t>产权归属：黄家村股份经济合作社
资产管护：黄家村股份经济合作社
联农带农机制：收益分红、就业务工
绩效目标：通过项目实施，带动就业务工（含临时性）5人。村集体经济预计年收益21万元，计划收益不低于5%，项目收益分配方案为：40% 用于脱贫人口、监测对象等困难群体帮扶；60%用于产业发展、基础设施建设、农村公益性岗位设置、项目运营维护及村级公益事业等。目前受益675户2374人，其中脱贫户84户223人、监测户5户24人，脱贫户、监测户人均计划增收1000元以上。</t>
  </si>
  <si>
    <t>黄家村</t>
  </si>
  <si>
    <t>2026年眉县横渠镇武家堡村包车间建设项目</t>
  </si>
  <si>
    <t>经营方式：自主经营
项目内容：新建钢结构包装车间占地面积711.9平方米，长28.73米，宽24.78米，高7.2米，及配套水电等设施。</t>
  </si>
  <si>
    <t>产权归属：武家堡村股份经济合作社
资产管护：武家堡村股份经济合作社
联农带农机制：收益分红、就业务工绩效目标：带动就业务工5人。集体经济预计收入6.8万元，计划收益不低于5%，项目收益分配方案为：40% 用于脱贫人口、监测对象等困难群体帮扶；60%用于产业发展、基础设施建设、农村公益性岗位设置、项目运营维护及村级公益事业等。项目受益505户1966人，其中脱贫户、监测户77户280人，脱贫户、监测户户均计划增收300元以上。</t>
  </si>
  <si>
    <t>武家
堡村</t>
  </si>
  <si>
    <t>2026年眉县横渠镇金河村包装车间建设项目</t>
  </si>
  <si>
    <r>
      <t>经营方式：自主经营
项目内容：新建钢结构包装车间占地</t>
    </r>
    <r>
      <rPr>
        <b/>
        <sz val="12"/>
        <color rgb="FF000000"/>
        <rFont val="仿宋_GB2312"/>
        <family val="3"/>
        <charset val="134"/>
      </rPr>
      <t>975</t>
    </r>
    <r>
      <rPr>
        <b/>
        <sz val="12"/>
        <rFont val="仿宋_GB2312"/>
        <family val="3"/>
        <charset val="134"/>
      </rPr>
      <t>平方米，长39米，</t>
    </r>
    <r>
      <rPr>
        <b/>
        <sz val="12"/>
        <color rgb="FF000000"/>
        <rFont val="仿宋_GB2312"/>
        <family val="3"/>
        <charset val="134"/>
      </rPr>
      <t>宽25</t>
    </r>
    <r>
      <rPr>
        <b/>
        <sz val="12"/>
        <rFont val="仿宋_GB2312"/>
        <family val="3"/>
        <charset val="134"/>
      </rPr>
      <t>米，高8米，及配套水电等设施。</t>
    </r>
  </si>
  <si>
    <t>产权归属：金河村股份经济合作社
资产管护：金河村股份经济合作社
联农带农机制：收益分红、就业务工
绩效目标：带动就业务工8人。集体经济预计收入5.5万元，计划收益不低于5%，收益的70%用于脱贫人口、对象等困难群体的补助，收益的剩余资金重点用于产业发展、配套基础设施建设、公益性岗位开发、项目运营维护以及村级公益事业等。项目受益697户2701人，其中脱贫户、监测户76户272人，脱贫户、监测户户均计划增收200元以上。</t>
  </si>
  <si>
    <t>金河村</t>
  </si>
  <si>
    <t>2026年眉县横渠镇西寨村冷库配套设施建设项目</t>
  </si>
  <si>
    <t>经营方式：自主经营
项目内容：新建钢结构（门式钢架）包装车间1000平方米（长50米，宽20米，高6.5米），配套水电等设施。</t>
  </si>
  <si>
    <t>产权归属：西寨村股份经济合作社
资产管护：西寨村股份经济合作社社
联农带农机制：收益分红、就业务工
绩效目标：带动就业务工5人。集体经济预计收入5.75万元，计划收益不低于5%，收益的70%用于脱贫人口、对象等困难群体的补助，收益的剩余资金重点用于产业发展、配套基础设施建设、公益性岗位开发、项目运营维护以及村级公益事业等。项目受益661户2338人，其中脱贫户、监测户134户425人，脱贫户、监测户户均计划增收300元以上。</t>
  </si>
  <si>
    <t>西寨村</t>
  </si>
  <si>
    <t>2026年眉县常兴镇北塬村粮食收购储存服务中心建设项目</t>
  </si>
  <si>
    <t>经营方式：自主经营                                                               建设内容：项目占地面积2128.94平方米，新建砖混结构收购粮食存储库1座，建筑面积1121平方米，1#粮库长30.38米，宽16米，2#粮库长30.38米、宽21米，建筑高度（檐口）8.2米（室内外地坪至檐口，室内外高差-0.200米）；外墙采用1.5米高500厚红砖墙+1.5高370厚红砖墙+其余240厚红砖墙；内外墙水泥砂浆压光；屋面设置H钢梁350*175*7*11，2*0.6+100彩钢夹芯板屋面；院子硬化地面470平方米；购置粮食清筛机1台；购置电动移动式（可升降）皮带粮食输送机1台。电动移动式（可升降）皮带粮食输送机1台：机长20米，带宽800mm，输送高度1.6—7.0米，输送量180立方/时；粮食清筛机1台：三相电源380伏，规格2.2米*1.0米。</t>
  </si>
  <si>
    <t>产权归属：北塬村股份经济合作社
资产管护：北塬村股份经济合作社
联农带农机制：收益分红、就业务工 
绩效目标：通过项目实施，带动就业务工（含临时性）9人。村集体经济预计年收益11万元，计划收益不低于5%，将集体收益优先用于脱贫人口和监测对象，剩余资金用于产业基础设施、乡村公益性岗位、项目运营维护、村级公益事业等。项目受益784户3064人，其中脱贫户、监测户117户408人，脱贫户、监测户户均计划增收650元以上。</t>
  </si>
  <si>
    <t>2026年眉县常兴镇常兴村农资仓储物流配送中心建设项目</t>
  </si>
  <si>
    <t>经营方式：自主经营
建设内容：新建重型钢结构农资仓储物流配送厂房一处，长40米，宽42米，高7米。钢混结构厂房建筑面积1898平方米，配套水、电等附属设施建设。</t>
  </si>
  <si>
    <t>产权归属：常兴村股份经济合作社
资产管护：常兴村股份经济合作社
联农带农机制：收益分红、就业务工
绩效目标：通过项目实施，带动就业务工（含临时性）6人。村集体经济预计年收益11万元，计划收益不低于5%，将集体收益优先用于脱贫人口和监测对象，剩余资金用于产业基础设施、乡村公益性岗位、项目运营维护、村级公益事业等。项目受益440户1788人，其中脱贫户、监测户94户365人，脱贫户、监测户户均计划增收800元以上。</t>
  </si>
  <si>
    <t>常兴村</t>
  </si>
  <si>
    <t>2026年眉县汤峪镇小法仪村包装厂项目</t>
  </si>
  <si>
    <t>经营方式：自主经营          
项目内容：建设钢构厂房面积5000平方米，GFM系列全自动多功能高速覆膜机 、K50-C系列伺服型高速贴膜机、FZ系列全自动翻转收纸机、全自动烫金机AEM-1080T型号 、全自动模切机ECUT1050系列（转速7500张/h）。</t>
  </si>
  <si>
    <t>产权归属：小法仪村股份经济合作社
资产管护：小法仪村股份经济合作社
联农带农机制：带动生产，增加群众收入。  
绩效目标：通过项目实施，带动828户群众发展经济产业，其中监测户、脱贫户121户；发展村集体经济，预计年收益10万元，项目收益分配方案为：40% 用于脱贫人口、监测对象等困难群体帮扶；60%用于产业发展、基础设施建设、农村公益性岗位设置、项目运营维护及村级公益事业等。</t>
  </si>
  <si>
    <t>小法
仪村</t>
  </si>
  <si>
    <t>2026年眉县齐镇南寨村艾草配套加工项目</t>
  </si>
  <si>
    <t>经营方式：自主经营
建设内容：建设10m*20m轻钢材彩钢房一座，购置捷克牌小型缝纫机40台，锁边机10台及辅材加工配套设施加工设备。</t>
  </si>
  <si>
    <t>产权归属：南寨村股份经济合作社
资产管护：南寨村股份经济合作社
联农带农机制：收益分红、就业务工                                 绩效目标：通过项目实施，带动就业务工（含临时性）14人。该集体经济项目预计年收益15万元。计划收益不低于5%，将集体收益优先用于脱贫人口和监测对象，剩余资金用于产业基础设施、乡村公益性岗位、项目运营维护、村级公益事业等。项目受益1647户6050人，其中脱贫户223户699人，脱贫户、监测户户均计划增收215元以上。</t>
  </si>
  <si>
    <t>南寨村</t>
  </si>
  <si>
    <t>2026年眉县齐镇斜峪关村食品加工厂项目</t>
  </si>
  <si>
    <r>
      <t>经营方式：自主经营
建设内容：新建2000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钢构综合服务用房一座，购置16000瓶/小时瓶装饮料灌装生产线1条，购置榨汁、杀菌消毒、调配等果品预处理设备一套，配套水、电力等相关设施。</t>
    </r>
  </si>
  <si>
    <t>产权归属：斜峪关村股份经济合作社
资产管护：斜峪关村股份经济合作社
联农带农机制：收益分红、就业务工                               绩效目标：通过项目实施，带动就业务工（含临时性）25人。计划收益不低于5%，该集体经济项目预计年收益20万元，将集体收益优先用于脱贫人口和监测对象，剩余资金用于产业基础设施、乡村公益性岗位、项目运营维护、村级公益事业等。项目受益851户3124人，其中脱贫户113户336人，脱贫户、监测户户均计划增收276元以上。</t>
  </si>
  <si>
    <t>2026年眉县齐镇南寨村制香产线项目</t>
  </si>
  <si>
    <t>经营方式：自主经营
建设内容：购置制香生产线一条，产品包装等辅助设备一套。</t>
  </si>
  <si>
    <t>产权归属：南寨村股份经济合作社
资产管护：南寨村股份经济合作社
联农带农机制：收益分红、就业务工                                绩效目标：通过项目实施，带动就业务工（含临时性）14人。该集体经济项目预计年收益15万元。计划收益不低于5%，将集体收益优先用于脱贫人口和监测对象，剩余资金用于产业基础设施、乡村公益性岗位、项目运营维护、村级公益事业等。项目受益1647户6050人，其中脱贫户223户699人，脱贫户、监测户户均计划增收405元以上。</t>
  </si>
  <si>
    <t>2026年眉县槐芽镇槐西村农产品加工项目</t>
  </si>
  <si>
    <r>
      <t>经营方式：</t>
    </r>
    <r>
      <rPr>
        <b/>
        <sz val="12"/>
        <color rgb="FF000000"/>
        <rFont val="仿宋_GB2312"/>
        <family val="3"/>
        <charset val="134"/>
      </rPr>
      <t>自主经营
项目内容：新建2万斤速冷冻库（零下36度）1座，保鲜库（零下18度）4座，1200平方米加工包装车间1个，购置四工位挑选平台1个，气泡清洗机1个，猕猴桃削皮机1个，猕猴桃切片机1个，无花果切半机1个，樱桃去核机1个，浸泡池6个，提升机1个，振动沥水机1个，真空冻干机2个，蒸汽发生器（含净水系统），配备水电设施及排水。</t>
    </r>
  </si>
  <si>
    <r>
      <t>产权归属：槐西村股份经济合作社
资产管护：槐西村股份经济合作社
联农带农机制：收益分红、就业务工</t>
    </r>
    <r>
      <rPr>
        <b/>
        <sz val="12"/>
        <rFont val="仿宋_GB2312"/>
        <family val="3"/>
        <charset val="134"/>
      </rPr>
      <t xml:space="preserve">
绩效目标：带动1088户群众发展草莓、猕猴桃产业，其中监测户6户、脱贫户152户；预计年收益50万元，项目收益分配方案为：40% 用于脱贫人口、监测对象等困难群体帮扶；60%用于产业发展、基础设施建设、农村公益性岗位设置、项目运营维护及村级公益事业等。</t>
    </r>
  </si>
  <si>
    <t>槐西村</t>
  </si>
  <si>
    <t>2026年眉县槐芽镇保安堡村有机肥生产加工建设项目</t>
  </si>
  <si>
    <r>
      <t>经营方式：自主经营                                                               建设内容：占地4亩，1.新建钢结构厂房2000平方米（镀锌方管100*100）檩条（40*80）。2.购置2500型履带翻抛机1台（102kW马力）、1.5*3m铲车料仓（含变频调速2.2+2.2kw）、B500*6m皮带机一台（2.2kw）Φ800链式粉碎机1台（30kw）、700*1500卧式搅拌机（7.5kw）、</t>
    </r>
    <r>
      <rPr>
        <b/>
        <sz val="12"/>
        <rFont val="Arial"/>
        <family val="2"/>
        <charset val="0"/>
      </rPr>
      <t>Ø</t>
    </r>
    <r>
      <rPr>
        <b/>
        <sz val="12"/>
        <rFont val="仿宋_GB2312"/>
        <family val="3"/>
        <charset val="134"/>
      </rPr>
      <t>2800圆盘造粒机一台（2.2kw）、</t>
    </r>
    <r>
      <rPr>
        <b/>
        <sz val="12"/>
        <rFont val="Arial"/>
        <family val="2"/>
        <charset val="0"/>
      </rPr>
      <t>Ø</t>
    </r>
    <r>
      <rPr>
        <b/>
        <sz val="12"/>
        <rFont val="仿宋_GB2312"/>
        <family val="3"/>
        <charset val="134"/>
      </rPr>
      <t>1.2*12米烘干机一台（5.5kw）、</t>
    </r>
    <r>
      <rPr>
        <b/>
        <sz val="12"/>
        <rFont val="Arial"/>
        <family val="2"/>
        <charset val="0"/>
      </rPr>
      <t>Ø</t>
    </r>
    <r>
      <rPr>
        <b/>
        <sz val="12"/>
        <rFont val="仿宋_GB2312"/>
        <family val="3"/>
        <charset val="134"/>
      </rPr>
      <t>1*10米冷却机一台（5.5kw）、</t>
    </r>
    <r>
      <rPr>
        <b/>
        <sz val="12"/>
        <rFont val="Arial"/>
        <family val="2"/>
        <charset val="0"/>
      </rPr>
      <t>Ø</t>
    </r>
    <r>
      <rPr>
        <b/>
        <sz val="12"/>
        <rFont val="仿宋_GB2312"/>
        <family val="3"/>
        <charset val="134"/>
      </rPr>
      <t>1.2*4米筛分机一台（3kw）、4-72—5C引风机一台（5.5kw）、B500*10m返料皮带机一台（2.2kw）、1立方米料仓一个、DCS-50自动包装机（含自动切线2.6kw）一台、电控柜一套、B500*10m皮带机（2.2kw）六台。2.厂区附属电力照明给排水。</t>
    </r>
  </si>
  <si>
    <t>产权归属：保安堡村股份经济合作社
资产管护：保安堡村股份经济合作社
联农带农机制：收益分红、就业务工
绩效目标：通过项目实施，带动就业务工19人。项目受益1279户4977人，其中脱贫户、监测户157户509人，脱贫户、监测户户均计划增收700元以上。村集体经济预计收入11万元，收益的40%用于脱贫人口、监测对象等困难群体的补助，收益的剩余资金重点用于产业发展、配套基础设施建设、公益性岗位开发、项目运营维护以及村级公益事业等。</t>
  </si>
  <si>
    <t>保安
堡村</t>
  </si>
  <si>
    <t>2026年眉县营头镇红河谷村山泉水厂三期项目</t>
  </si>
  <si>
    <t>经营方式：自主经营           
项目内容：项目工程建设12000BPH全自动旋转式贴标机1台、1200BPH直线式包装水单头热熔胶贴标机1台、WP-20协作码垛机1台，循环桶20000个，同时配套完善设备运行所需的附属设施。</t>
  </si>
  <si>
    <t>产权归属：红河谷村股份经济合作社
资产管护：红河谷村股份经济合作社
联农带农机制：收益分红、就业务工
绩效目标：通过项目实施，增加村级集体经济收入，带动3—5人（含临时性）就近就业务工。预计集体经济项目年收益6.07万元以上，项目收益分配方案为：40% 用于脱贫人口、监测对象等困难群体帮扶；60%用于产业发展、基础设施建设、农村公益性岗位设置、项目运营维护及村级公益事业等。项目受益1079户3997人，其中脱贫户、监测户308户910人，脱贫户、监测户户均计划增收78.83元以上。</t>
  </si>
  <si>
    <t>红河
谷村</t>
  </si>
  <si>
    <t>设备采购、安装调试</t>
  </si>
  <si>
    <t>2026年眉县猕猴桃深加工项目</t>
  </si>
  <si>
    <r>
      <t>项目内容：1.加工车间：配备流水线果蔬去皮机GT-600、气泡果蔬清洗机QP-1200、果蔬清洗提升机TS-800、果蔬预煮漂烫机PT-1500、烘干房及配套全温控设备HG-60（规格60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/间）、包装机BZ-300、给袋式包装机GD-400、封口机FK-200、打包流水线DL-500、包装箱塑封设备SF-300。2.果蔬车间：配备果蔬预煮漂烫机PT-1200、低温真空油炸设备ZK-800、低温冷库及自动-30℃温控系统LK-30、冷却塔DL-100、包装挑选台XT-80。3.冻干果蔬车间：配备清洗流水线QX-1800、全流态速冻机SD-500、包装机BZ-250、打包流水线DL-300及车间相关配套设备。</t>
    </r>
  </si>
  <si>
    <t>产权归属：村集体经济股份合作社 
资产管护：村集体经济股份合作社                              绩效目标：绩效目标：通过项目实施，年加工猕猴桃鲜果5000吨以上，带动产品附加值提升50%以上；带动村集体经济年增收不少于60万元，带动脱贫户、监测对象就业不少于80人，人均年增收不低于900元；与周边农户签订鲜果收购协议，收购价格较市场均价上浮5%—8%，惠及农户不少于500户；推广深加工技术2-3项，培养本土深加工专业人才不少于50名；助力区域公共品牌建设，解决猕猴桃鲜果滞销风险，稳定农户种植收益预期；受益农户满意度≥92%（含脱贫户、监测对象）。</t>
  </si>
  <si>
    <t>③市场建设和
农村物流</t>
  </si>
  <si>
    <t>2026年眉县汤峪镇八庄村农贸中心建设项目</t>
  </si>
  <si>
    <t>经营方式：自主经营 
建设内容：村委会对面建设农贸中心1处，占地3亩，建设1层砖混房屋1500平方米，共计20间（联排建，单间长10米，宽4米，屋面高3.5米，屋顶现浇），屋顶为钢结构，配套水电等设施。</t>
  </si>
  <si>
    <t>产权归属：八庄村股份经济合作社
资产管护：八庄村股份经济合作社社
联农带农机制：收益分红、就业务工
绩效目标：通过项目实施，带动就业务工18人。村集体经济预计收入8万元，收益的40%用于脱贫人口、监测对象等困难群体的补助，收益的剩余资金重点用于产业发展、配套基础设施建设、公益性岗位开发、项目运营维护以及村级公益事业等。项目受益515户1962人，其中脱贫户、监测户79户228人，脱贫户、监测户户均计划增收400元以上。</t>
  </si>
  <si>
    <t>2026年眉县汤峪镇羊讲村农技农资技术服务建设项目</t>
  </si>
  <si>
    <t>经营方式：自主经营
建设内容：村委会院内南侧新建占地240平方米钢构厂房1座，外径长30米，外径宽8米，前檐口高4.5米，后檐口3.8米，木质柜台1个（长6米、宽1米、高1米），木质3层货架（下层为柜子）3个（单个长2米、柜宽0.8米、货架宽0.45米、高2.5米），厂房内配套水电设施。</t>
  </si>
  <si>
    <t>产权归属：羊讲村股份经济合作社
资产管护：羊讲村股份经济合作社社
联农带农机制：收益分红、就业务工绩效目标：通过项目实施，带动就业务工5人。村集体经济预计收入2万元，收益的40%用于脱贫人口、监测对象等困难群体的补助，收益的剩余资金重点用于产业发展、配套基础设施建设、公益性岗位开发、项目运营维护以及村级公益事业等。项目受益1140户4167人，其中脱贫户221户609人、监测户6户21人，脱贫户、监测户户均计划增收1000元以上。</t>
  </si>
  <si>
    <t>2026年眉县齐镇三星村农资服务中心建设项目</t>
  </si>
  <si>
    <t>经营方式：自主经营                                                               建设内容：新建重钢结构大棚车间1038平方米（长48.30米×宽21.5米=1038平方米）、高8米；新建重钢结构门面房6间179平方米（长8.5米×宽3.5米×6间=179平方米）。</t>
  </si>
  <si>
    <t>产权归属：三星村股份经济合作社
资产管护三星村股份经济合作社社
联农带农机制：收益分红、就业务工绩效目标：通过项目实施，带动就业务工（含临时性）5人。村集体经济预计年收益10万元，计划收益不低于5%，将集体收益优先用于脱贫人口和监测对象，剩余资金用于产业基础设施、乡村公益性岗位、项目运营维护、村级公益事业等。项目受益882户3176人，其中脱贫户、监测户112户327人，脱贫户、监测户户均计划增收188元以上。</t>
  </si>
  <si>
    <t>三星村</t>
  </si>
  <si>
    <t>2026年眉县首善街道通远村农资配送中心（二期）建设项目</t>
  </si>
  <si>
    <t>经营方式：自主经营         
项目内容：新建长28.8米，宽度15米，高5.5米，钢结构厂房一座432平方米，钢柱、钢梁采用Φ345级钢材，配套水电等相关设施。</t>
  </si>
  <si>
    <t>产权归属：通远村股份经济合作社
资产管护：通远村股份经济合作社
联农带农机制：收益分红、就业务工
绩效目标：通过项目实施，带动就业务工（含临时性）5人。集体经济预计年收入4万元，计划收益不低于8%，收益的70%用于脱贫人口、对象等困难群体的补助，收益的剩余资金重点用于产业发展、配套基础设施建设、公益性岗位开发、项目运营维护以及村级公益事业等。项目受益749户3290人，其中脱贫户、监测户140户484人，脱贫户、监测户户均计划增收200元以上。</t>
  </si>
  <si>
    <t>通远村</t>
  </si>
  <si>
    <t>2026年眉县首善街道第五村农资配送中心建设项目</t>
  </si>
  <si>
    <t>经营方式：合作经营                         
项目内容：1.新建长41米、宽25米、高6米钢结构厂房1025平方米，主要材料为240H型钢材，厚度18厘米，以及配套水电等相关设施。</t>
  </si>
  <si>
    <t>产权归属：第五村股份经济合作社
资产管护：第五村股份经济合作社
联农带农机制：收益分红、就业务工        
绩效目标：通过项目实施，带动就业务工（含临时性）10人。村集体经济预计年收益5.8万元，计划收益不低于5%，将集体收益优先用于脱贫人口和监测对象，剩余资金用于产业基础设施、乡村公益性岗位、项目运营维护、村级公益事业等。项目受益21户67人，其中脱贫户20户63人、监测户1户3人，脱贫户、监测户户均计划增收426元以上。</t>
  </si>
  <si>
    <t>第五村</t>
  </si>
  <si>
    <t>2026年眉县槐芽镇红崖头村农事服务中心建设项目</t>
  </si>
  <si>
    <r>
      <t>经营方式：</t>
    </r>
    <r>
      <rPr>
        <b/>
        <sz val="12"/>
        <rFont val="仿宋_GB2312"/>
        <family val="3"/>
        <charset val="134"/>
      </rPr>
      <t>自主经营    
项目内容：新建钢构厂房一层4间共156平方米，钢构厂房288平方米，长24米，宽12米，高6.3米，配备水电消防设施。</t>
    </r>
  </si>
  <si>
    <t>产权归属：红崖头村股份经济合作社
资产管护：红崖头村股份经济合作社
联农带农机制：收益分红、就业务工
绩效目标：带动750户群众发展猕猴桃产业，其中脱贫户95户；发展村集体经济，预计年收益5万元。村集体经济与脱贫户按7:3进行收益分配。</t>
  </si>
  <si>
    <t>红崖
头村</t>
  </si>
  <si>
    <t>2026年眉县槐芽镇肖里沟村农事服务中心建设项目</t>
  </si>
  <si>
    <t>经营方式：自主经营
项目内容：新建两层重钢构厂房共360平方米（一层配送交易中心180平方米，二层特色农产品超市180平方米），重钢构库房长28米，宽18米，高6米，504平方米。配套水电消防设施等。</t>
  </si>
  <si>
    <t>产权归属：肖里沟村股份经济合作社
资产管护：肖里沟村股份经济合作社
联农带农机制：收益分红、就业务工
绩效目标：通过项目实施，带动就业务工5人。项目受益769户3008人，其中脱贫户、监测户84户286人，脱贫户、监测户户均计划增收700元以上。预计年收益9万元。项目收益分配方案为：40% 用于脱贫人口、监测对象等困难群体帮扶；60%用于产业发展、基础设施建设、农村公益性岗位设置、项目运营维护及村级公益事业等。</t>
  </si>
  <si>
    <t>肖里
沟村</t>
  </si>
  <si>
    <t>2026年眉县金渠镇田家寨村猕猴桃深加工项目</t>
  </si>
  <si>
    <t>经营方式：自主经营
项目内容：1.新建钢构车间厂房1200平方米（长40米，宽30米，高8米）；2.购置削皮切头切尾机8台、人工切头去尾带1台、油缸提升气泡清洗机2台、振动沥水机1台、输送带1台、切片机（配提升机）2台、提升机1台、提升上料机1台、振动布料机1台、SLD-1000流态化速冻机2台；3.相关配套电力设施。</t>
  </si>
  <si>
    <t>产权归属：村股份经济合作社
资产管护：村股份经济合作社社
联农带农机制：收益分红、就业务工
绩效目标：带动60户群众发展猕猴桃产业，其中监测户、脱贫户49户；监测户、脱贫户年户均增收3万元。</t>
  </si>
  <si>
    <t>2026年眉县金渠镇年第村标准化厂房建设项目</t>
  </si>
  <si>
    <t>经营方式：自主经营
项目内容：建成钢构厂房1座，共1636.4平方米。长65.77米，宽24.88米，高12米，配套雨污井、给排水、电力设施等。</t>
  </si>
  <si>
    <t>产权归属：年底村村股份经济合作社
资产管护：年底村村股份经济合作社社
联农带农机制：收益分红、就业务工
绩效目标：通过项目实施，建设标准化厂房一处。带动全村960户3766人增收，其中监测户、脱贫户108户；监测户、脱贫户年户均增收1.5万元。</t>
  </si>
  <si>
    <t>年第村</t>
  </si>
  <si>
    <t>2026年眉县常兴镇北渭村农资配送中心建设项目</t>
  </si>
  <si>
    <t>经营方式：自主经营
建设内容：新建农资服务中心一处，长32米，宽10米，高4.8米，钢混结构，建筑面积320平方米。配套水、电等附属设施建设。</t>
  </si>
  <si>
    <t>产权归属：北渭村集体股份经济合作社                                  资产管护：北渭村集体股份经济合作社
联农带农机制：收益分红、就业务工   
绩效目标：通过项目实施，带动就业务工（含临时性）15人。村集体经济预计年收益6万元，计划收益不低于5%，将集体收益优先用于脱贫人口和监测对象，剩余资金用于产业基础设施、乡村公益性岗位、项目运营维护、村级公益事业等。项目受益858户3415人，其中脱贫户、监测户133户475人，脱贫户、监测户户均计划增收300元以上。</t>
  </si>
  <si>
    <t>北渭村</t>
  </si>
  <si>
    <t>3.配套设施项目</t>
  </si>
  <si>
    <t>①小型农田水利设施及产业配套基础设施建设</t>
  </si>
  <si>
    <t>2026年眉县金渠镇八寨村农田灌溉设施建设项目（一）</t>
  </si>
  <si>
    <t>项目内容：二组新打一眼，深度220米，水泵30kW、DN110（UPVC）通水管600米、配套电力设施等。</t>
  </si>
  <si>
    <t>产权归属：村股份经济合作社
资产管护：村股份经济合作社
联农带农机制：带动生产、其他
绩效目标：通过项目实施，提升农业基础设施，方便136户贫困户进行农灌，提高2800亩猕猴桃及460亩樱桃产量，每亩每年增加收入500元。</t>
  </si>
  <si>
    <t>2026年眉县金渠镇范家寨村农田灌溉设施建设项目（一）</t>
  </si>
  <si>
    <t>项目内容：一组赵智军地头新打机井1眼，井深150米，铺设PE110管网1500米，配套电箱等设施。</t>
  </si>
  <si>
    <t>产权归属：村股份经济合作社
资产管护：村股份经济合作社
联农带农机制：带动生产、其他
绩效目标：通过项目实施，大力发展猕猴桃产业，方便全村879户3150人耕种，提高群众经济收入。</t>
  </si>
  <si>
    <t>范家
寨村</t>
  </si>
  <si>
    <t>2026年眉县金渠镇年第村农田灌溉设施建设项目</t>
  </si>
  <si>
    <t>项目内容：新打机井九组2眼。井深180米，配套安装节能水泵、输水管网等设施2套，配套电力设施。</t>
  </si>
  <si>
    <t>产权归属：村股份经济合作社
资产管护：村股份经济合作社
联农带农机制：带动生产、其他
绩效目标：通过项目实施，提升农业基础设施。方便410户农户耕种，每年增加收入200元。</t>
  </si>
  <si>
    <t>49</t>
  </si>
  <si>
    <t>172</t>
  </si>
  <si>
    <t>410</t>
  </si>
  <si>
    <t>1644</t>
  </si>
  <si>
    <t>2026年眉县横渠镇红祥村农田灌溉设施建设项目</t>
  </si>
  <si>
    <t>项目内容：4、5组新打农业机井1眼，深300米，水泵1台；6组新打机井1眼，深300米，水泵1台；王家堡水库到4、5组二级抽水站1座，110#铁管道1500米。</t>
  </si>
  <si>
    <t>产权归属：村股份经济合作社
资产管护：村股份经济合作社
联农带农机制：带动生产、其他
绩效目标：通过项目的实施，改善基础设施条件，为286户脱贫户和全村村民群众发展产业奠定基础，方便群众田间种植灌溉问题。</t>
  </si>
  <si>
    <t>红祥村</t>
  </si>
  <si>
    <t>2026年眉县横渠镇红祥村农田灌溉设施建设项目（二）</t>
  </si>
  <si>
    <t>项目内容：2组400米、8组400米、9组400米，共铺设直径110毫米地埋灌溉PVC管1200米；配套外部混凝土出水桩42个。</t>
  </si>
  <si>
    <t>2026年眉县齐镇齐镇村农田灌溉设施建设项目</t>
  </si>
  <si>
    <t>项目内容：十五组总长840米、宽0.3米。30*30厘米</t>
  </si>
  <si>
    <t>产权归属：村股份经济合作社
资产管护：村股份经济合作社
联农带农机制：带动生产、其他
绩效目标：通过项目实施，改善群众生产生活基础设施条件，为102户群众提供便利。其中脱贫户、监测户为15户49人，满意率达到99%以上。</t>
  </si>
  <si>
    <t>2026年眉县常兴镇渭河沿线田间排水设施建设项目</t>
  </si>
  <si>
    <t>项目内容：配套完善田间排水设施，有效应对持续秋淋天气，把积水灾害对粮食生产的损失降到最低，以常兴镇渭河沿线为重点，涉及全县2个镇街7个村（常兴镇汶家滩村、马家村、杨家村、武安新村、河祁村、渭滨新村、金渠镇八寨村）。建设内容：一是新建单座12m³混凝土积水排水池23座，共276m³，配套抽水泵（型号150WQ65-20-10kW）23台，机电设备23台套（b标准控制箱等），埋设（型号WDZC-YJY-4*25+1*16）4850米，铺设Φ150排水管网5200米，新建D40排水渠900米、D30引水渠2400米；二是在常兴镇河祁村新建1m*1m*0.5m蓄水池1座，铺设Φ300波纹排水管290米，埋设PE100输水管道550米，新修出水栓13个。三是对渭河沿线田间灌排水设施为配套抽水泵（型号150WQ65-20-10kW）23台，机电设备23台套（电缆、b标准控制箱等），埋设低压电缆（型号WDZC-YJY-4*25+1*16）4850米。</t>
  </si>
  <si>
    <t>产权归属：村股份经济合作社
资产管护：村股份经济合作社
联农带农机制：带动生产、其他
绩效目标：通过排水设施的新建，能快速有效地排除田间积水，确保区域内农作物的正常生长、收获和播种，便于该区域能快速落实相关技术措施，提升抗灾防灾能力，保障粮食生产丰产丰收。</t>
  </si>
  <si>
    <t>汶家滩村
马家村
杨家村
武安新村
河祁村
渭滨新村</t>
  </si>
  <si>
    <t>2026年眉县常兴镇北塬村农田灌溉设施建设项目</t>
  </si>
  <si>
    <t>项目内容：原井深208米，将出水泵2寸提升为出水泵3寸</t>
  </si>
  <si>
    <t>产权归属：村股份经济合作社
资产管护：村股份经济合作社
联农带农机制：带动生产、其他
绩效目标：通过项目实施，改善群众生产生活基础设施条件，为102户群众出行提供便利。其中脱贫户、监测户为15户49人，满意率达到99%以上。</t>
  </si>
  <si>
    <t>2026年眉县营头镇黄家村农田灌溉设施建设项目</t>
  </si>
  <si>
    <t>项目内容：黄家村1组至六组铺设地埋灌溉直径为110毫米的PVC管道11000米；外部混凝土出水桩400个。</t>
  </si>
  <si>
    <t>产权归属：村股份经济合作社
资产管护：村股份经济合作社
联农带农机制：带动生产、其他
绩效目标：通过项目实施，改善群众生产生活基础设施条件，为528户群众出行提供便利。其中脱贫户、监测户为98户283人，满意率达到99%以上。</t>
  </si>
  <si>
    <t>2026年眉县营头镇黄家村农田灌溉设施建设项目（二）</t>
  </si>
  <si>
    <t>项目内容：黄家村四组、五组新打机井各1眼，井深度为150米。</t>
  </si>
  <si>
    <t>2026年眉县营头镇和平村农田灌溉设施建设项目</t>
  </si>
  <si>
    <t>项目内容：和平村南组铺设110pvc管 项目内4625米；建设110水桩160个；配套110弯头60个；配套三通60个；配套潜水泵4台；配套堵头25个。</t>
  </si>
  <si>
    <t>产权归属：村股份经济合作社
资产管护：村股份经济合作社
联农带农机制：带动生产、其他
绩效目标：通过项目实施，基础设施条件得到改善，200亩猕猴桃种植区实现灌溉覆盖，为18户脱贫户及114户村民发展产业奠定了坚实基础，有效解决了群众田间种植。</t>
  </si>
  <si>
    <t>和平村</t>
  </si>
  <si>
    <t>18户</t>
  </si>
  <si>
    <t>61人</t>
  </si>
  <si>
    <t>114户</t>
  </si>
  <si>
    <t>448人</t>
  </si>
  <si>
    <t>2025年眉县槐芽镇红崖头村农田灌溉设施建设项目</t>
  </si>
  <si>
    <t>项目内容：六组新打机井1眼，深度180米（水泵型号50|78、扬程120米、功率18.5kW），铺设PVC110管道1300米，出水桩44个，配套相关设施。</t>
  </si>
  <si>
    <t>产权归属：村股份经济合作社
资产管护：村股份经济合作社
联农带农机制：带动生产、其他
通过项目实施，有效改善周边群众农业产业发展条件，有效解决160亩耕地灌溉难问题，带动每户增收15%以上。</t>
  </si>
  <si>
    <t>2026年眉县汤峪镇屈刘堡农田灌溉设施建设项目</t>
  </si>
  <si>
    <r>
      <t>建设内容：7组新深机井1眼，井深180米（以实际出水量为主），购置深井泵1台（流量50m</t>
    </r>
    <r>
      <rPr>
        <b/>
        <sz val="12"/>
        <rFont val="宋体"/>
        <charset val="134"/>
      </rPr>
      <t>³∕</t>
    </r>
    <r>
      <rPr>
        <b/>
        <sz val="12"/>
        <rFont val="仿宋_GB2312"/>
        <family val="3"/>
        <charset val="134"/>
      </rPr>
      <t>H，扬程169米，功率37kw），配套水泵连接管及电线。（功率50kwv），铺设φ110毫米PVC输水管道485米，新栽出水桩14个</t>
    </r>
  </si>
  <si>
    <t>产权归属：村股份经济合作社
资产管护：村股份经济合作社
联农带农机制：带动生产、其他
通过项目实施，有效改善周边群众农业产业发展条件，有效解决120亩耕地灌溉难问题，带动每户增收15%以上。</t>
  </si>
  <si>
    <t>屈刘
堡村</t>
  </si>
  <si>
    <t>2026年眉县首善街办道王长官寨村农田灌溉设施建设项目</t>
  </si>
  <si>
    <t>项目内容：王长官寨村十二组新打灌溉井一眼140米深。水泵设备1套，2000J63-96/30kW机组1台，JHS3x16线125米、启动柜1台、管道120米及附件1套；直径110mm的PVC管网铺设600米；15个出水桩；</t>
  </si>
  <si>
    <t>产权归属：村股份经济合作社
资产管护：村股份经济合作社
绩效目标：通过项目的实施，方便58户群众农田灌溉，其中脱贫户5户。</t>
  </si>
  <si>
    <t>王长官
寨村</t>
  </si>
  <si>
    <t>2026年眉县汤峪镇钟吕坪村农田灌溉设施建设项目</t>
  </si>
  <si>
    <t>项目内容：实施5组、7组、10组、11组、13组农灌PE110管道铺设，共计铺设4000米，新增出水桩174个。其中：5组350米、7组350米、10组400米、11组2600米。</t>
  </si>
  <si>
    <t>产权归属：村级股份经济合作社
联农带农机制：带动生产、其他  
绩效目标：通过项目实施，解决284农户猕猴桃产业的灌溉难问题，增加群众产业收入。</t>
  </si>
  <si>
    <t>钟吕坪村</t>
  </si>
  <si>
    <t>2026年眉县横渠镇万家塬村农田灌溉设施建设项目</t>
  </si>
  <si>
    <t>项目内容：计划在九组南边修建深井1眼，并配套管网1500米、水桩50个，配电箱1个及配套设施</t>
  </si>
  <si>
    <t>产权归属：村股份经济合作社
资产管护：村股份经济合作社
联农带农机制：带动生产、其他
绩效目标：通过项目的实施，改善基础设施条件，为115户脱贫户和全村村民群众发展产业奠定基础，方便群众田间种植灌溉问题</t>
  </si>
  <si>
    <t>万家塬</t>
  </si>
  <si>
    <t>2026年眉县常兴镇北渭村（原魏家堡村）农田灌溉设施建设项目</t>
  </si>
  <si>
    <t>项目内容：计划在四组新修50u渠781米。</t>
  </si>
  <si>
    <t>产权归属：村股份经济合作社
资产管护：村股份经济合作社
联农带农机制：带动生产、其他
绩效目标：通过项目的实施，改善基础设施条件，为42户脱贫户和全村村民群众发展产业奠定基础，方便群众田间种植灌溉问题</t>
  </si>
  <si>
    <t>2026年眉县槐芽镇槐西村农田灌溉设施建设项目</t>
  </si>
  <si>
    <t>项目内容：三组新打机井2眼，均深度180米，铺设PVC110管道1800米，出水桩60个，（水泵型号50|78、扬程120米、功率18.5kW），配套相关设施。</t>
  </si>
  <si>
    <t>产权归属：村股份经济合作社
资产管护：村股份经济合作社
联农带农机制：带动生产、其他
通过项目实施，有效改善周边群众农业产业发展条件，有效解决225亩耕地灌溉难问题，带动每户增收15%以上。</t>
  </si>
  <si>
    <t>2026年眉县槐芽镇肖里沟村农田灌溉设施建设项目</t>
  </si>
  <si>
    <t>项目内容：8组档上地块灌溉深180米机井1眼，出水桩33个，铺设PVC110管道980米，（水泵型号50|78、扬程120米、功率18.5kW），配套相关设施。</t>
  </si>
  <si>
    <t>产权归属：村股份经济合作社
资产管护：村股份经济合作社
联农带农机制：带动生产、其他
通过项目实施，有效改善周边群众农业产业发展条件，有效解决140亩耕地灌溉难问题，带动每户增收15%以上。</t>
  </si>
  <si>
    <t>肖里沟村</t>
  </si>
  <si>
    <t>2026年眉县槐芽镇西街村农田灌溉设施建设项目</t>
  </si>
  <si>
    <t>项目内容：3组打深机井1眼，深度180米，出水桩4个，铺设PVC110管道120米，（水泵型号50|78、扬程120米、功率18.5kW），均配套相关设施。5组打深机井1眼，深度180米，出水桩3个，铺设PVC110管道80米，（水泵型号50|78、扬程120米、功率18.5kW），均配套相关设施。7组打深机井1眼，深度180米，出水桩5个，铺设PVC110管道150米，（水泵型号50|78、扬程120米、功率18.5kW），均配套相关设施。</t>
  </si>
  <si>
    <t>产权归属：村股份经济合作社
资产管护：村股份经济合作社
联农带农机制：带动生产、其他
通过项目实施，有效改善周边群众农业产业发展条件，有效解决320亩耕地灌溉难问题，带动每户增收15%以上。</t>
  </si>
  <si>
    <t>2026年眉县槐芽镇柿林村农田灌溉设施建设项目</t>
  </si>
  <si>
    <t>项目内容：七组塬上打深机井1眼，深度180米，PVC110水管320米，出水桩11个，（水泵型号50|78、扬程120米、功率18.5kW），配套相关设施。一组修衬宽（40厘米*40厘米）厚10厘米，现浇U型渠道1200米。</t>
  </si>
  <si>
    <t>2026年眉县镇营头镇万霞村农田灌溉设施建设项目（二）</t>
  </si>
  <si>
    <r>
      <t>建设内容：万霞村11组，大口井一眼，井深25米，直径4米，潜水泵一台，流量30m</t>
    </r>
    <r>
      <rPr>
        <b/>
        <sz val="12"/>
        <rFont val="宋体"/>
        <charset val="134"/>
      </rPr>
      <t>³</t>
    </r>
    <r>
      <rPr>
        <b/>
        <sz val="12"/>
        <rFont val="仿宋_GB2312"/>
        <family val="3"/>
        <charset val="134"/>
      </rPr>
      <t>/h，扬程80米，功率50kW转变一台，配电柜一个，PE110连接地埋管道80米。</t>
    </r>
  </si>
  <si>
    <t>产权归属：村股份经济合作社
资产管护：村股份经济合作社                                   联农带农机制：带动生产、其他
绩效目标：通过项目实施，基础设施条件得到改善，300亩猕猴桃种植区实现灌溉覆盖，为11户脱贫户及全村村民发展产业奠定了坚实基础，有效解决了群众田间种植的灌溉难题。</t>
  </si>
  <si>
    <t>万霞村</t>
  </si>
  <si>
    <t>2026年眉县营头镇万霞村农田灌溉设施建设项目</t>
  </si>
  <si>
    <r>
      <t>建设内容：机井一眼，井深160米，潜水泵一台，流量50m</t>
    </r>
    <r>
      <rPr>
        <b/>
        <sz val="12"/>
        <rFont val="宋体"/>
        <charset val="134"/>
      </rPr>
      <t>³</t>
    </r>
    <r>
      <rPr>
        <b/>
        <sz val="12"/>
        <rFont val="仿宋_GB2312"/>
        <family val="3"/>
        <charset val="134"/>
      </rPr>
      <t>/h，扬程120米，功率50kW转变一台，配电柜一个，PE110连接地埋管道300米，出水桩20个。</t>
    </r>
  </si>
  <si>
    <t>产权归属：村股份经济合作社
资产管护：村股份经济合作社                                                 联农带农机制：带动生产、其他
绩效目标：通过项目实施，基础设施条件得到改善，530亩猕猴桃种植区实现灌溉覆盖，为12户脱贫户及全村村民发展产业奠定了坚实基础，有效解决了群众田间种植的灌溉难题。</t>
  </si>
  <si>
    <t>2026年眉县常兴镇渭滨新村农田灌溉建设项目</t>
  </si>
  <si>
    <t>建设内容：新打机井2眼，以及配套设施，铺设Φ110upvc（0.63Mpa）灌溉暗管2000米，出水桩80个。</t>
  </si>
  <si>
    <t>产权归属：村股份经济合作社
资产管护：村股份经济合作社
联农带农机制：带动生产、其他  
绩效目标：通过项目实施，改善基础设施条件，为154户脱贫户和全村村民群众发展产业奠定基础，方便群众田间种植灌溉问题。</t>
  </si>
  <si>
    <t>渭滨
新村</t>
  </si>
  <si>
    <t>2026年眉县金渠镇枣林村农田灌溉设施建设项目</t>
  </si>
  <si>
    <t>项目内容：三组新打机井1眼，井深180米，铺设PE110管网500米，配套电箱等设施。</t>
  </si>
  <si>
    <t>产权归属：村股份经济合作社
资产管护：村股份经济合作社
联农带农机制：带动生产、其他
绩效目标：通过项目实施，大力发展猕猴桃产业，方便全村883户3512人耕种，提高群众经济收入。</t>
  </si>
  <si>
    <t>枣林村</t>
  </si>
  <si>
    <t>2026年眉县金渠镇宁渠村农田灌溉设施建设项目</t>
  </si>
  <si>
    <t>项目内容：七组新打灌溉机井一眼（水泵型号50|78、PE110管网1700米、扬程120米、功率18.5kW），配套电箱、输水管网等设施。</t>
  </si>
  <si>
    <t>产权归属：村股份经济合作社
资产管护：村股份经济合作社
联农带农机制：带动生产、其他
绩效目标：通过项目实施，大力发展猕猴桃产业，方便103户436人耕种，提高群众经济收入。</t>
  </si>
  <si>
    <t>宁渠村</t>
  </si>
  <si>
    <t>8</t>
  </si>
  <si>
    <t>26</t>
  </si>
  <si>
    <t>2026年眉县金渠镇金渠村农田灌溉设施建设项目</t>
  </si>
  <si>
    <t>项目内容：八组新打机井1眼，井深180米，铺设PE110管网400米、配套电箱等设施。</t>
  </si>
  <si>
    <t>产权归属：村股份经济合作社
资产管护：村股份经济合作社
联农带农机制：带动生产、其他
绩效目标：通过项目实施，大力发展猕猴桃产业，方便623户2560人耕种，提高群众经济收入。</t>
  </si>
  <si>
    <t>金渠村</t>
  </si>
  <si>
    <t>2026年眉县金渠镇蔡家崖村农田灌溉设施建设项目</t>
  </si>
  <si>
    <t>项目内容：1.新建灌溉桩头水管6250米。一组灌溉桩头水管共1600米。二组灌溉桩头水管共550米。三组灌溉桩头水管共1500米。四组灌溉桩头水管共600米。五组灌溉桩头水管2000米。2.配套出水桩设备。</t>
  </si>
  <si>
    <t>产权归属：村股份经济合作社
资产管护：村股份经济合作社
联农带农机制：带动生产、其他
绩效目标：通过项目实施，大力发展猕猴桃产业，方便524户2320人耕种，提高群众经济收入。</t>
  </si>
  <si>
    <t>蔡家崖村</t>
  </si>
  <si>
    <t>4</t>
  </si>
  <si>
    <t>17</t>
  </si>
  <si>
    <t>2026年眉县常兴镇北渭村农田灌溉项目</t>
  </si>
  <si>
    <t>北渭村农灌机井两眼，（1组、4组各一个）及配套设施。6组庄前地铺设暗管700米，出水桩13个，截止阀2个。4组新修50U型渠781米。</t>
  </si>
  <si>
    <t>产权归属：村股份经济合作社
资产管护：村股份经济合作社
绩效目标：通过项目实施，改善群众生产生活基础设施条件，为882户群众出行提供便利，总受益人口3415人，满意率达到98%以上。</t>
  </si>
  <si>
    <t>2026年眉县金渠镇范家寨村农田灌溉设施建设项目（二）</t>
  </si>
  <si>
    <t>项目内容：新打机井2眼。八组新打机井1眼，井深130米，铺设PE110管网1200米、电1500米，配套电箱、井房等设施。十组东岭金范路南曹小平地头新打机井1眼，井深130米，铺设PE110管网1300米、电1500米，配套电箱等设施。</t>
  </si>
  <si>
    <t>产权归属：村股份经济合作社
资产管护：村股份经济合作社
联农带农机制：带动生产、其他
绩效目标：通过项目实施，大力发展猕猴桃产业，方便879户3150人耕种，提高群众经济收入。</t>
  </si>
  <si>
    <t>范家寨村</t>
  </si>
  <si>
    <t>2026年眉县齐镇凉阁村灌溉机井项目</t>
  </si>
  <si>
    <t>项目内容：在凉阁4组新建灌溉机井一眼，井深160米，以及水泵等相关配套设施。</t>
  </si>
  <si>
    <t>产权归属：村股份经济合作社
资产管护：村股份经济合作社
联农带农机制：带动生产、其他
绩效目标：通过项目实施，大力发展猕猴桃产业，方便全村98户423人耕种，提高群众经济收入。</t>
  </si>
  <si>
    <t>凉阁村</t>
  </si>
  <si>
    <t>32</t>
  </si>
  <si>
    <t>2026年眉县金渠镇八寨村农田灌溉设施建设项目（二）</t>
  </si>
  <si>
    <t>项目内容：八寨村三组修水泥渠2000米，宽度40CM，深度50CM。</t>
  </si>
  <si>
    <t>产权归属：村股份经济合作社
资产管护：村股份经济合作社
联农带农机制：带动生产、其他
绩效目标：通过项目实施，大力发展猕猴桃产业，方便79户306人耕种，提高群众经济收入。</t>
  </si>
  <si>
    <t>2026年眉县汤峪镇屯庄村猕猴桃示范园产业配套基础设施项目</t>
  </si>
  <si>
    <t>项目内容：涉及260亩配套田间微喷工程，文丘里施肥组件及控制阀137套，φ110PE软带8300米，N80微喷带58000米，以及首部过滤系统30kW变频柜1套、37kW变频柜2套、4寸离心过滤器＋双网过滤器3套。</t>
  </si>
  <si>
    <t>产权归属：屯庄村股份经济合作社
资产管护：屯庄村股份经济合作社
联农带农机制：带动生产、帮助产销对接                                                                   绩效目标：通过项目实施，带动130户脱贫户发展产业，示范带动271户群众科学作务，提高产业发展水平，每户计划增加收入超过3000元。</t>
  </si>
  <si>
    <t>屯庄村</t>
  </si>
  <si>
    <t>2026年眉县金渠镇金渠村猕猴桃示范园产业配套基础设施项目</t>
  </si>
  <si>
    <t>项目内容：涉及600配套田间微喷工程，文丘里施肥组件及控制阀251套，φ110PE软带28300米，N80微喷带149700米，以及首部过滤系统30kW变频柜9套、4寸离心过滤器＋双网过滤器7套。</t>
  </si>
  <si>
    <r>
      <t>产权归属：金渠</t>
    </r>
    <r>
      <rPr>
        <b/>
        <sz val="12"/>
        <rFont val="仿宋_GB2312"/>
        <family val="3"/>
        <charset val="134"/>
      </rPr>
      <t>村股份经济合作社         
资产管护：金渠村股份经济合作社
联农带农机制：带动生产、帮助产销对接
绩效目标：通过项目实施，带动16户脱贫户发展产业，示范带动149户群众科学作务，提高产业发展水平，每户计划增加收入超过3000元。</t>
    </r>
  </si>
  <si>
    <t>2026年眉县金渠镇教坊村农田灌溉设施建设项目</t>
  </si>
  <si>
    <t>项目内容：三组新打机井一眼，井深180米，以及水泵等相关配套设施。</t>
  </si>
  <si>
    <t>教坊村</t>
  </si>
  <si>
    <r>
      <t>②</t>
    </r>
    <r>
      <rPr>
        <b/>
        <sz val="12"/>
        <rFont val="仿宋_GB2312"/>
        <family val="3"/>
        <charset val="134"/>
      </rPr>
      <t>产业园（区）</t>
    </r>
  </si>
  <si>
    <t>4.产业服务
支撑项目</t>
  </si>
  <si>
    <t>①智慧农业</t>
  </si>
  <si>
    <t>②科技服务</t>
  </si>
  <si>
    <t>③人才培养</t>
  </si>
  <si>
    <t>1</t>
  </si>
  <si>
    <t>2026年眉县致富带头人技术培训项目</t>
  </si>
  <si>
    <t>项目内容：培养一批具备农民职业技能的人员，掌握现代农业技术和管理方法，发挥带头作用。围绕设施智慧农业、特色产业标准化种植技术、防灾减灾技术措施、农业法律法规及政策、农产品质量安全、农业绿色发展、农村电商、农业机械化种植等课题开展2期致富带头人技能培训班。每期培训5天，其中理论授课2天，外出实训3天，每期参训人数96人，总人次为192人，费用共计263760元。场地费（共计20000元）：5000元/天，每期培训2天，共开展2期，总计5000元×2天×2期=20000元。资料费及讲课费（共计43200元）：其中：资料费100元/人×192人=19200元。讲课费：每期教学2天设置8个课题，每个课题开展一次授课，1500元/次，1500元×8次×2期=24000元。点位费、交通费、住宿费（共计118000元）：其中参观学习点位费：2000元×10个点位×2期=40000元（注：2000元/1个点位，10个点位/3天）。交通费；3天×2期=30000元。住宿费：240元/晚，每期住2晚，2期共48000元。伙食费及保险费（共计82560）：其中：2期192人理论教学期间伙食费40元/人，实训教学期间伙食费100元/人，培训5天共72960元。保险费：50元/人，192人×50元=9600元</t>
  </si>
  <si>
    <t>绩效目标：通过举办全县192名致富带头人培训，围绕特色产业链，强化急需、短板技能培训，提升农户种植技能水平和产业发展能力，降低生产成本投入，拓宽农民增收渠道和途径，计划实现脱贫户、监测户家庭户均年增收益800元以上。</t>
  </si>
  <si>
    <t>8个镇</t>
  </si>
  <si>
    <t>86个村</t>
  </si>
  <si>
    <t>猕猴桃
学院</t>
  </si>
  <si>
    <t>会议室租赁、餐费、政策读本、培训课时费用</t>
  </si>
  <si>
    <t>2026年眉县农村实用人才培训项目</t>
  </si>
  <si>
    <t>项目内容：重点以社会化服务专业人员，返乡创业人员，规模化种植大户为培育对象，围绕生产组织、主体管理、智慧农业、市场冷链、风险防控、农业机械化技术等课程开展2期培训。每期培训4天，理论授课1天，外出实训3天，参训总人数200人，费用共计234000元。场地费（共计10000元）：5000元/1天×2期=10000元。资料费及讲课费（共计32000元）：其中资料费：100元/人×200人=20000元。讲课费：1500元/次，1500元×4次×2期=12000元。点位费、交通费、住宿费（共计114000元）：其中点位费：2000元/1个点位，9个点位/3天，2000元×9个点位×2期=36000元。交通费：共计30000元。住宿费：240元/间，共48000元。伙食费及保险费（共计78000元）其中伙食费理论教学期间40元/人，实训教学期间100元/人，共68000元。保险费：50元/人，200人×50元=10000元。</t>
  </si>
  <si>
    <t>绩效目标：通过举办全县200名实用人才培训，围绕特色产业链，强化急需、短板技能培训，提升农户种植技能水平和产业发展能力，降低生产成本投入，拓宽农民增收渠道和途径，计划实现脱贫户、监测户家庭户均年增收益800元以上。</t>
  </si>
  <si>
    <t>④农业社会化服务</t>
  </si>
  <si>
    <t>5.金融保险配套
套项目</t>
  </si>
  <si>
    <t>①小额贷款贴息</t>
  </si>
  <si>
    <t>2026年小额信贷贴息项目</t>
  </si>
  <si>
    <t>项目内容：计划为2800户脱贫家庭提供小额信贷贴息资金150万元。</t>
  </si>
  <si>
    <r>
      <t>绩效目标：</t>
    </r>
    <r>
      <rPr>
        <b/>
        <sz val="12"/>
        <color indexed="8"/>
        <rFont val="楷体_GB2312"/>
        <family val="3"/>
        <charset val="134"/>
      </rPr>
      <t>通过项目实施，计划为2800户脱贫户和监测户补助贷款贴息150万元，支持脱贫户和监测户发展产业。</t>
    </r>
  </si>
  <si>
    <t>全县</t>
  </si>
  <si>
    <t>②小额信贷风险补偿金</t>
  </si>
  <si>
    <t>③特色产业保险保费补助</t>
  </si>
  <si>
    <t>④新型经营主体贷款贴息</t>
  </si>
  <si>
    <t>⑤其他</t>
  </si>
  <si>
    <t>二、就业项目</t>
  </si>
  <si>
    <t>1.务工补助</t>
  </si>
  <si>
    <t>①交通费补助</t>
  </si>
  <si>
    <t>2026年眉县脱贫劳动力一次性交通费补助项目</t>
  </si>
  <si>
    <t>项目内容：发放一次性跨省就业交通费补贴110万元，鼓励激励脱贫户、监测户2200人实现转移就业。</t>
  </si>
  <si>
    <t>绩效目标：通过项目实施解决2200脱贫、监测户人口交通出行问题</t>
  </si>
  <si>
    <t>②生产奖补、劳务补助等</t>
  </si>
  <si>
    <t>2026年眉县监测户生产、种植养殖补助项目</t>
  </si>
  <si>
    <t>项目内容：为441户监测户补助：1、种植业（1）高接换头猕猴桃园每亩补贴1100元。（2）现有猕猴桃农资补贴每亩338元；现有草莓、大樱桃、葡萄、桃、李子、杏、甜柿子等鲜杂果农资补贴每亩100元。（3）现有蔬菜人工补贴每亩400元。
2.养殖业（1）现有养牛每头补贴1000元。（2）现有养猪每头补贴800元。（3）现有养羊每只补贴300元。（4）现有养鸡每只补贴20元。
单户发放补助最高不超过1万元</t>
  </si>
  <si>
    <t>继续目标：通过项目为441户监测户的种植养殖补助。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</si>
  <si>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</si>
  <si>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</si>
  <si>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</si>
  <si>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</si>
  <si>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</si>
  <si>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</si>
  <si>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</si>
  <si>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</si>
  <si>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</si>
  <si>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</si>
  <si>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</si>
  <si>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</si>
  <si>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</si>
  <si>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2026年全县农村公共基础设施管理项目</t>
  </si>
  <si>
    <t>项目内容：农村公共基础设施1+10管护与日常运行。其中：公厕（每村3000元）13.07万元，污水（每村5000元）43万元，生活垃圾（每村5000元）43万元，水管员（每村3000元）25.8万元，通村公路管护费用103.08万元（总里程343.6公里，按每公里3000元标准核算）。</t>
  </si>
  <si>
    <t>绩效目标：通过项目实施，落实公益性岗位脱贫972个，增收家庭收入。</t>
  </si>
  <si>
    <t>脱贫户、监测户管护员补助资金</t>
  </si>
  <si>
    <t>三、乡村建设行动</t>
  </si>
  <si>
    <t>1.农村基础设施（含产业配套基础设施）</t>
  </si>
  <si>
    <t>①村庄规划编制（含修编）</t>
  </si>
  <si>
    <t>②农村道路建设（通村路、通户路、小型桥梁等）</t>
  </si>
  <si>
    <t>2026年眉县营头镇中央财政以工代赈项目</t>
  </si>
  <si>
    <t>项目内容：红河谷村、新河村硬化水泥道路长度为4289米，厚度为15厘米，C25混凝土。其中：新河村3组道路1条，全长559m、宽度3.5m；新河村5组道路1条，全长340m、宽度3.5m；新河村六组道路3条，全长471.054m、宽度3.5m；新河村7组道路6条，全长1419.24m、宽度3.5m；新河村九组道路1条，全长387m、宽度3.5m；新河村10组道路1条，全长224m、宽度3.5m；红河谷村2组道路1条，全长1400m、宽度3.5m；红河谷村六组道路1条，全长535m、宽度3.5m；红河谷村九组道路2条，全长812.366m、宽度3.5m；红河谷村17组道路3条，全长840.083m。</t>
  </si>
  <si>
    <t>产权归属：红河谷村、新河村股份经济合作社
资产管护：红河谷村、新河村股份经济合作社社
联农带农机制：就业务工、其他
绩效目标：通过香奴实施带动脱贫人口就业85人，共计发放劳务报酬156.14万元，设置两个公益性岗位，年均工资6000元。</t>
  </si>
  <si>
    <t>红河谷村
新河村</t>
  </si>
  <si>
    <t>红河谷村是省级重点帮扶村</t>
  </si>
  <si>
    <t>眉县发展和改革局</t>
  </si>
  <si>
    <t>2026年眉县营头镇黄家村道路水泥硬化项目</t>
  </si>
  <si>
    <t>项目内容：共计实施长度1920米，面积8640平方米。1.硬化一组水塔至和平村西组道路长600米，宽4.5米；2.硬化一组孙天劳屋后至万霞村一组村北道路长500米，宽4.5米；3.硬化进村南主路连接北主路道路硬化820米，宽4.5米</t>
  </si>
  <si>
    <t>产权归属：村股份经济合作社
资产管护：村股份经济合作社
绩效目标：通过项目实施，改善群众生产生活基础设施条件，为680户群众出行提供便利。其中脱贫户、监测户为122户337人。</t>
  </si>
  <si>
    <t>县农业技术推广服务中心</t>
  </si>
  <si>
    <t>2026年眉县槐芽镇红崖头村道路水泥硬化项目（一）</t>
  </si>
  <si>
    <t>项目内容：共计实施长度586米，面积2344平方米。村中心路至路南长586米，宽4米，厚度为18厘米。</t>
  </si>
  <si>
    <t>产权归属：村股份经济合作社
资产管护：村股份经济合作社
绩效目标：通过项目实施，改善产业基础设施条件，为全村98户脱贫户发展产业奠定基础。</t>
  </si>
  <si>
    <t>红崖头村</t>
  </si>
  <si>
    <t>2026年眉县槐芽镇红崖头村道路水泥硬化项目（二）</t>
  </si>
  <si>
    <t>项目内容：共计实施长度406米，面积1624平方米。槐汤路至屯庄畔长406米，宽度为4米。厚度为18厘米。</t>
  </si>
  <si>
    <t>2026年眉县槐芽镇红崖头村道路水泥硬化项目（三）</t>
  </si>
  <si>
    <t>项目内容：共计实施长度788米，面积3152平方米。二组至三组道路长788米，宽4米，厚度18厘米。</t>
  </si>
  <si>
    <t>产权归属：村股份经济合作社
资产管护：村股份经济合作社
绩效目标：通过项目实施，改善产业基础设施条件，为二、三组24户脱贫户发展产业奠定基础。</t>
  </si>
  <si>
    <t>2026年眉县槐芽镇红崖头村道路水泥硬化项目（四）</t>
  </si>
  <si>
    <t>项目内容：共计实施长度583米，面积2332平方米。六组村主干路至红西路（西柿林）长583米，宽4米，厚度18厘米。</t>
  </si>
  <si>
    <t>产权归属：村股份经济合作社
资产管护：村股份经济合作社
绩效目标：通过项目实施，改善产业基础设施条件，为一组9户脱贫户发展产业奠定基础。</t>
  </si>
  <si>
    <t>2026年眉县槐芽镇红崖头村道路水泥硬化项目（五）</t>
  </si>
  <si>
    <t>项目内容：共计实施长度126米，面积504平方米。六组主干道路长126米，宽4米，厚度18厘米。</t>
  </si>
  <si>
    <t>2026眉县汤峪镇郝口坡村道路水泥硬化项目</t>
  </si>
  <si>
    <t>建设内容：共计实施长度700米，面积2450平方米。 郝口坡村四组至豆家河六组520米，五组至梁村四组95米，九组85米，共700米，宽3.5米，厚度18厘米，C25混凝土。</t>
  </si>
  <si>
    <t>产权归属：村股份经济合作社
资产管护：村股份经济合作社
绩效目标：通过项目的实施，提升道路基础设施条件，方便24户脱贫户和全村村民出行</t>
  </si>
  <si>
    <t>郝口坡村</t>
  </si>
  <si>
    <t>2026年眉县常兴镇常兴村道路水泥硬化项目（一）</t>
  </si>
  <si>
    <r>
      <t>建设内容： 共计实施长度为590m，面积2655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。西六街新桩基长590m，宽4.5m，厚度为18cm。</t>
    </r>
  </si>
  <si>
    <t>产权归属：村股份经济合作社
资产管护：村股份经济合作社
绩效目标：通过项目实施，改善群众生产生活基础设施条件，为440户群众出行提供便利。其中脱贫户、监测户为94户365人，满意率达到99%以上。</t>
  </si>
  <si>
    <t>2026年眉县横渠镇红祥村道道路水泥硬化项目</t>
  </si>
  <si>
    <t>项目内容：共计实施长度1023米，面积4096.5平方米。八组教庄北（刘建宏地头至李宏地头）：长126米，宽4.5米；六组南岭路：一段长333米，宽4.5米，另一段长114米，宽4米；三组斜道路：长450米，宽3.5米；厚度均为18厘米。</t>
  </si>
  <si>
    <t>产权归属：村股份经济合作社
资产管护：村股份经济合作社
绩效目标：通过项目实施，改善群众生产生活基础设施条件，为304户群众出行提供便利。其中脱贫户、监测户为21户66人，满意率达到98%以上。</t>
  </si>
  <si>
    <t>2026年眉县横渠镇豆家堡村道路水泥硬化项目</t>
  </si>
  <si>
    <t>项目内容：共计实施长度300米，面积1200平方米。豆家堡村八组辛公安门前道路硬化长100米，宽4米，厚18cm，豆家堡村四组袁堪梅门前至豆月风门前长200米，宽4米，厚18cm。</t>
  </si>
  <si>
    <t>产权归属：村股份经济合作社
资产管护：村股份经济合作社
绩效目标：通过项目实施，改善群众生产生活基础设施条件，为823户群众出行提供便利。其中脱贫户、监测户为60户192人，满意率达到98%以上。</t>
  </si>
  <si>
    <t>豆家堡村</t>
  </si>
  <si>
    <t>2026年眉县横渠镇西寨村道路水泥硬化项目</t>
  </si>
  <si>
    <t>项目内容：共计实施长度300米，面积2100平方米。二组跑川路至周至地界，长度300米，宽度3.5米，河道路至果树所地边，长度300米，宽度3.5米，厚度18cm。</t>
  </si>
  <si>
    <t>产权归属：村股份经济合作社
资产管护：村股份经济合作社
绩效目标：通过项目实施，改善群众生产生活基础设施条件，为661户群众出行提供便利。其中脱贫户、监测户为134户425人，满意率达到98%以上。</t>
  </si>
  <si>
    <t>2026年眉县横渠镇曹梁村道路水泥硬化项目</t>
  </si>
  <si>
    <t>项目内容：共计实施长度710米，面积2100平方米。一组长370米；二组长340米，厚度均为18厘米。</t>
  </si>
  <si>
    <t>产权归属：村股份经济合作社
资产管护：村股份经济合作社
绩效目标：通过项目实施，改善群众生产生活基础设施条件，为123户群众出行提供便利。其中脱贫户、监测户为29户62人，满意率达到98%以上。</t>
  </si>
  <si>
    <t>曹梁村</t>
  </si>
  <si>
    <t>2026年眉县金渠镇范家寨村道路水泥硬化项目</t>
  </si>
  <si>
    <t>项目内容：共计实施长度910米，面积3185平方米。新建八组道路650米，宽3.5米，厚18厘米；十组道路长260米，宽3.5米，厚18厘米。</t>
  </si>
  <si>
    <t>产权归属：村股份经济合作社
资产管护：村股份经济合作社
绩效目标：通过项目实施，改善群众生产生活基础设施条件，为636户群众出行提供便利，生产效率提升，群众满意率达到99%以上。</t>
  </si>
  <si>
    <t>2026年眉县金渠镇年第村道路水泥硬化项目（一）</t>
  </si>
  <si>
    <t>项目内容：共计实施长度1000米，面积2000平方米。拓宽年第村四组至年教路，长1000米，宽2米，厚18厘米。</t>
  </si>
  <si>
    <t>产权归属：村股份经济合作社
资产管护：村股份经济合作社
绩效目标：通过项目实施，改善群众生产生活基础设施条件，为113户群众出行提供便利，生产效率提升，群众满意率达到99%以上。</t>
  </si>
  <si>
    <t>2026年眉县常兴镇郭何村道路水泥硬化项目（一）</t>
  </si>
  <si>
    <r>
      <t>项目内容：共计实施长度为580米，面积2030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。二组道路硬化长580米，宽3.5米，厚度为18厘米 。</t>
    </r>
  </si>
  <si>
    <t>产权归属：村股份经济合作社
资产管护：村股份经济合作社
绩效目标：通过项目实施，改善群众生产生活基础设施条件，为658户群众出行提供便利。其中脱贫户、监测户为42户200人，满意率达到98%以上。</t>
  </si>
  <si>
    <t>2026年眉县常兴镇河祁村道道路水泥硬化项目</t>
  </si>
  <si>
    <r>
      <t>项目内容：共计实施长度为148米，面积713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。九组一段长130米，宽5米；二段长18米，宽3.5米，厚度均为18厘米。</t>
    </r>
  </si>
  <si>
    <t>产权归属：村股份经济合作社
资产管护：村股份经济合作社
绩效目标：通过项目实施，改善群众生产生活基础设施条件，为1056户群众出行提供便利。其中脱贫户、监测户为81户293人，满意率达到100%以上。</t>
  </si>
  <si>
    <t>河祁村</t>
  </si>
  <si>
    <t>2026年眉县齐镇官亭村村道路水泥硬化项目</t>
  </si>
  <si>
    <t>项目内容：共计实施长度675米，面积2700平方米。硬化官亭7组道路长675m，宽4m，厚度18cm</t>
  </si>
  <si>
    <t>产权归属：村股份经济合作社
资产管护：村股份经济合作社
绩效目标：通过项目的实施，提升产业基础设施条件，方便9户脱贫户和全村村民销售、作务猕猴桃等农作物。</t>
  </si>
  <si>
    <t>2026年眉县首善街道联丰村道路水泥硬化项目</t>
  </si>
  <si>
    <t>项目内容：共计实施长度1342米，总面积5223平方米。六组路段长340米、宽4米；四组通十二组路段长468米、宽4米；十二组路段长58米，拓宽1.5米，道路另一侧同步铺设30U型渠58米，渠盖板长60厘米，宽30厘米，厚度16厘米；十四组路段长134米，宽4米；十四组道路长100米，宽4米；一组路段长242米、宽4米。厚度均为18厘米，采用C25混凝土。</t>
  </si>
  <si>
    <t>产权归属：村股份经济合作社
资产管护：村股份经济合作社
绩效目标：通过项目的实施，方便302户群众生产生活，其中脱贫户57户。</t>
  </si>
  <si>
    <t>联丰村</t>
  </si>
  <si>
    <t>2026年眉县首善街道三和村道路水泥硬化项目</t>
  </si>
  <si>
    <r>
      <t>项目内容：共计实施长度为220米，面积825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。（三组长110米，宽4米；二组长110米，宽3.5米，厚度均为18厘米。）</t>
    </r>
  </si>
  <si>
    <t>产权归属：村股份经济合作社
资产管护：村股份经济合作社
绩效目标：通过项目的实施，方便198户群众生产生活，其中脱贫户31户。</t>
  </si>
  <si>
    <t>三和村</t>
  </si>
  <si>
    <t>31</t>
  </si>
  <si>
    <t>112</t>
  </si>
  <si>
    <t>198</t>
  </si>
  <si>
    <t>878</t>
  </si>
  <si>
    <t>2026年眉县金渠镇年第村道路水泥硬化项目（二）</t>
  </si>
  <si>
    <t>项目内容：共计实施长度500米，面积1750平方米。新建四组长140米，宽3.5米；五组长120米，宽3.5米；七组长240米，宽3.5米；共计道路3条。</t>
  </si>
  <si>
    <t>产权归属：村股份经济合作社
资产管护：村股份经济合作社
绩效目标：通过项目实施，改善群众生产生活基础设施条件，为438户群众出行提供便利，生产效率提升，群众满意率达到99%以上。</t>
  </si>
  <si>
    <t>2026年汤峪镇豆家河村道路水泥硬化项目</t>
  </si>
  <si>
    <t>建设内容：硬化总面积2920平方米，其中：2组硬化产业路长300米，宽4米；4组硬化产业路长430米，宽4米，厚度均为18厘米。</t>
  </si>
  <si>
    <t>产权归属：村股份经济合作社
资产管护：村股份经济合作社
绩效目标：通过项目的实施，提升产业基础设施条件，方便37户脱贫户和全村村民销售、作务猕猴桃等农作物。</t>
  </si>
  <si>
    <t>豆家河村</t>
  </si>
  <si>
    <t>2026年营头镇和平村道路硬化项目</t>
  </si>
  <si>
    <t>建设内容：和平村河营路至集体经济合作社（鸡场）门前，道路硬化长为 642米，宽4米，厚度均为18厘米。</t>
  </si>
  <si>
    <t>产权归属：和平村股份经济合作社
资产管护：和平村股份经济合作社
绩效目标：通过项目实施，改善群众生产生活基础设施条件，为230户群众出行提供便利。其中脱贫户、监测户为27户81人。</t>
  </si>
  <si>
    <t>2026年眉县齐镇党家寨村道路水泥硬化项目</t>
  </si>
  <si>
    <r>
      <t>共计实施长度为550m，面积2200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。街巷硬化三组长550m，宽4m，厚度为18cm。</t>
    </r>
  </si>
  <si>
    <t>产权归属：村股份经济合作社
资产管护：村股份经济合作社
绩效目标：通过项目实施，改善群众生产生活基础设施条件，为88户群众出行提供便利。其中脱贫户、监测户为12户40人，满意率达到98%以上。</t>
  </si>
  <si>
    <t>党家寨村</t>
  </si>
  <si>
    <t>2026年眉县常兴镇常兴村道路水泥硬化项目（二）</t>
  </si>
  <si>
    <t>建设内容：硬化五组道路480米，宽4米，长36米，宽5米，厚度18厘米。</t>
  </si>
  <si>
    <t>产权归属：村股份经济合作社
资产管护：村股份经济合作社
绩效目标：通过项目实施，改善基础设施条件，为全村94户365人建档立卡户和村民群众发展产业奠定基础，方便群众出行问题。</t>
  </si>
  <si>
    <t>2026年眉县常兴镇渭滨新村道路水泥硬化项目</t>
  </si>
  <si>
    <r>
      <t>共计实施长度为215m，面积967.5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。街巷硬化一组道路长105m，宽4.5m；十组长110m，宽4.5m。厚度均为18cm。</t>
    </r>
  </si>
  <si>
    <t>产权归属：村股份经济合作社
资产管护：村股份经济合作社
绩效目标：通过项目实施，改善群众生产生活基础设施条件，为1014户群众出行提供便利。其中脱贫户、监测户为154户556人，满意率达到98%以上。</t>
  </si>
  <si>
    <t>2026年眉县常兴镇尧柳村道路水泥硬化项目（一）</t>
  </si>
  <si>
    <r>
      <t>共计实施长度为474m，面积1896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。七组英雄路北边路长214m，宽4m；古城地南长260m，宽4m，厚度均为18cm。</t>
    </r>
  </si>
  <si>
    <t>产权归属：村股份经济合作社
资产管护：村股份经济合作社
绩效目标：通过项目实施，改善群众生产生活基础设施条件，为821户群众出行提供便利。其中脱贫户、监测户为30户111人，满意率达到97%以上。</t>
  </si>
  <si>
    <t>2026年眉县常兴镇尧柳村道路水泥硬化项目（二）</t>
  </si>
  <si>
    <r>
      <t>共计实施长度为430m，面积2150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。八组九组主干道长430米，宽5m，厚度均为18cm。</t>
    </r>
  </si>
  <si>
    <t>2026年眉县常兴镇石莲寺村道路水泥硬化项目</t>
  </si>
  <si>
    <r>
      <t>共计实施长度为240m，面积1200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。四组街道硬化长240m，宽5m，厚度为18cm。</t>
    </r>
  </si>
  <si>
    <t>产权归属：村股份经济合作社
资产管护：村股份经济合作社
绩效目标：通过项目实施，改善群众生产生活基础设施条件，为1111户群众出行提供便利。其中脱贫户、监测户为152户564人，满意率达到97%以上。</t>
  </si>
  <si>
    <t>石莲
寺村</t>
  </si>
  <si>
    <t>2026年眉县汤峪镇八庄村道路水泥硬化项目</t>
  </si>
  <si>
    <t>水泥硬化通户路硬化3条，硬化总面积2800平方米，厚度均为18厘米；其中：9组村东路硬化长260米，宽度4米；5组村村南至村东长220米，宽4米；村南至村西长220米，宽4米。</t>
  </si>
  <si>
    <t>产权归属：村股份经济合作社
资产管护：村股份经济合作社
绩效目标：通过项目的实施，解决21户脱贫户（含监测户）和全村村民出行难问题。</t>
  </si>
  <si>
    <t>2026年眉县汤峪镇豆家河村道路水泥硬化项目</t>
  </si>
  <si>
    <t>建设内容：2组高速公路拆迁安置道路硬化面积1280平方米，长度320米，宽4米，厚度18厘米。</t>
  </si>
  <si>
    <t>产权归属：村股份经济合作社
资产管护：村股份经济合作社
绩效目标：通过项目的实施，解决14户脱贫户（含监测户）和2户群众出行难问题。</t>
  </si>
  <si>
    <t>2026年眉县汤峪镇汤峪村道路水泥硬化项目</t>
  </si>
  <si>
    <t>建设内容：原三组道路破损严重，需拆除硬化面积4900平方米，硬化长度980米，宽度5米，厚度18厘米。</t>
  </si>
  <si>
    <t>产权归属：村股份经济合作社
资产管护：村股份经济合作社
绩效目标：通过项目的实施，提升产业基础设施条件，方便7户脱贫户（含监测户）和全村村民销售、作物猕猴桃等农作物。</t>
  </si>
  <si>
    <t>2026年眉县金渠镇枣林村道路水泥硬化项目</t>
  </si>
  <si>
    <t>项目内容：共计实施长度700米，面积2800平方米。新建一、七组道路2条，共计长700米，宽4米，厚18厘米。</t>
  </si>
  <si>
    <t>产权归属：村股份经济合作社
资产管护：村股份经济合作社
绩效目标：通过项目实施，改善群众生产生活基础设施条件，为883户群众出行提供便利，生产效率提升，群众满意率达到99%以上。</t>
  </si>
  <si>
    <t>2026年眉县金渠镇金渠村道路水泥硬化项目</t>
  </si>
  <si>
    <t>项目内容：共计实施长度524米，面积2096平方米。新建一组道路共计长524米，宽4米，厚18厘米。</t>
  </si>
  <si>
    <t>产权归属：村股份经济合作社
资产管护：村股份经济合作社
绩效目标：通过项目实施，改善群众生产生活基础设施条件，为950户群众出行提供便利，生产效率提升，群众满意率达到99%以上。</t>
  </si>
  <si>
    <t>2026年眉县金渠镇田家寨村道路水泥硬化项目</t>
  </si>
  <si>
    <t>项目内容：三组街道长560米，宽4米，计2240平方米。</t>
  </si>
  <si>
    <t>产权归属：村股份经济合作社
资产管护：村股份经济合作社
绩效目标：通过项目实施，改善群众生产生活基础设施条件，为525户群众出行提供便利，生产效率提升，群众满意率达到99%以上。</t>
  </si>
  <si>
    <t>2026年眉县金渠镇教坊村道路水泥硬化项目</t>
  </si>
  <si>
    <t>项目内容：共计实施长度500米，面积2000平方米。新建一组道路共计长500米，宽4米，厚18厘米。</t>
  </si>
  <si>
    <t>产权归属：村股份经济合作社
资产管护：村股份经济合作社
绩效目标：通过项目实施，改善群众生产生活基础设施条件，为588户群众出行提供便利，生产效率提升，群众满意率达到99%以上。</t>
  </si>
  <si>
    <t>2026年眉县金渠镇红星村道路水泥硬化项目</t>
  </si>
  <si>
    <t>项目内容：共计实施长度500米，面积1500平方米。新建一组、二组、六组道路3条，共计长500米，宽3米，厚18厘米。</t>
  </si>
  <si>
    <t>产权归属：村股份经济合作社
资产管护：村股份经济合作社
绩效目标：通过项目实施，改善群众生产生活基础设施条件，为468户群众出行提供便利，生产效率提升，群众满意率达到99%以上。</t>
  </si>
  <si>
    <t>2026年眉县金渠镇河底村道路水泥硬化项目</t>
  </si>
  <si>
    <t>项目内容：共计实施长度660米，面积2310平方米。新建一、二组道路共计长660米，宽3.5米，厚18厘米。</t>
  </si>
  <si>
    <t>产权归属：村股份经济合作社
资产管护：村股份经济合作社
绩效目标：通过项目实施，改善群众生产生活基础设施条件，为671户群众出行提供便利，生产效率提升，群众满意率达到99%以上。</t>
  </si>
  <si>
    <t>2026年眉县金渠镇蔡家崖村道路水泥硬化项目</t>
  </si>
  <si>
    <t>项目内容：共计实施长度535米，面积2140平方米。新建四组道路共计长535米，宽4米，厚18厘米。</t>
  </si>
  <si>
    <t>产权归属：村股份经济合作社
资产管护：村股份经济合作社
绩效目标：通过项目实施，改善群众生产生活基础设施条件，为524户群众出行提供便利，生产效率提升，群众满意率达到99%以上。</t>
  </si>
  <si>
    <t>项目内容：实施通村组路硬化面积1100平方米。东坡至八庄村九组主干路拓宽2米（两边各拓宽1米），长度550米</t>
  </si>
  <si>
    <t>产权归属：村股份经济合作社
资产管护：村股份经济合作社
绩效目标：通过项目实施，改善基础设施条件，为解决7户脱贫户（含监测户）和333户村民群众发展产业奠定基础，方便群众出行问题。</t>
  </si>
  <si>
    <t>2026年眉县汤峪镇羊讲村道路水泥硬化项目</t>
  </si>
  <si>
    <t>项目内容：羊讲村六组至一组拓宽1200米，宽0.5米，厚度0.18米。</t>
  </si>
  <si>
    <t>2026年眉县常兴镇河祁村道路水泥硬化项目</t>
  </si>
  <si>
    <t>项目内容：河祁村三组道路硬化长180米，宽4.5米，一二组长130米，宽4.5。</t>
  </si>
  <si>
    <t>③产业路、资源路、旅游路建设</t>
  </si>
  <si>
    <t>2026年眉县横渠镇土岭村猕猴桃示范园产业水泥硬化项目</t>
  </si>
  <si>
    <t>建设内容：共计实施长度1290米，面积5805平方米。马场南九挺山路集体机井至五组涵洞，硬化长度878米，宽4.5米；二组高桥西至九挺山路，硬化长度412米，宽度4.5米；厚度均为18厘米，</t>
  </si>
  <si>
    <t>产权归属：村股份经济合作社
资产管护：村股份经济合作社
绩效目标：通过项目实施，改善群众生产生活基础设施条件，为350户群众出行提供便利。其中脱贫户、监测户为70户230人，满意率达到98%以上。</t>
  </si>
  <si>
    <t>土岭村</t>
  </si>
  <si>
    <t>2026年眉县金渠镇范家寨村猕猴桃示范园产业水泥硬化项目</t>
  </si>
  <si>
    <t>建设内容：共计实施长度900米，面积3600平方米。范家寨村一组庄西硬化长200米，宽4米；庄南硬化长200米，宽4米；上庄南硬化长500米，宽4米，厚度均为18厘米。</t>
  </si>
  <si>
    <t>产权归属：村股份经济合作社
资产管护：村股份经济合作社
绩效目标：通过项目实施，改善群众生产生活基础设施条件，解决95户脱贫户，一般农户1122户销售猕猴桃的生产道路困难、为群众出行提供便利。大力发展猕猴桃产业，提高群众经济收入。</t>
  </si>
  <si>
    <t>2026年眉县汤峪镇楼观塬村猕猴桃示范园产业水泥硬化项目</t>
  </si>
  <si>
    <r>
      <t>建设内容：共计实施长度为460m，面积1610</t>
    </r>
    <r>
      <rPr>
        <b/>
        <sz val="12"/>
        <rFont val="宋体"/>
        <charset val="134"/>
      </rPr>
      <t>㎡</t>
    </r>
    <r>
      <rPr>
        <b/>
        <sz val="12"/>
        <rFont val="仿宋_GB2312"/>
        <family val="3"/>
        <charset val="134"/>
      </rPr>
      <t>。九组水泥硬化道路长460m，宽3.5m，厚度为18cm。</t>
    </r>
  </si>
  <si>
    <t>产权归属：村股份经济合作社
资产管护：村股份经济合作社
绩效目标：通过项目实施，改善基础设施条件，为解决10户脱贫户（含监测户）和333名村民群众发展产业奠定基础，方便群众出行问题。</t>
  </si>
  <si>
    <t>楼观
塬村</t>
  </si>
  <si>
    <t>2026年眉县汤峪镇屯庄村猕猴桃示范园产业水泥硬化项目</t>
  </si>
  <si>
    <t>建设内容：共计实施长度1470米，面积5880平方米。实施产业路硬化共计5条，其中：1组长500米*宽4米*厚0.18米，屯梁路至东环路200米*4米*厚0.18米，东环路北延伸段220米*4米*厚0.18米，人饮井至东环路350米*4米*厚0.18米，别盖路200米*4米*厚0.18米，</t>
  </si>
  <si>
    <t>产权归属：村股份经济合作社
资产管护：村股份经济合作社
绩效目标：通过项目的实施，解决128户脱贫户（含监测户）和721户群众出行难问题。</t>
  </si>
  <si>
    <t>屯庄</t>
  </si>
  <si>
    <t>2026年眉县汤峪镇钟吕坪村猕猴桃示范园产业水泥硬化项目</t>
  </si>
  <si>
    <t>建设内容：共计实施长度1300米，面积4550平方米。实施二组产业路硬化6条，宽度均为3.5米，厚度均为18厘米，共计硬化面积4550平方米。其中：西路长206米；袄袄巾长302米；西沟边长237米；西沟边南长198米；皮塘西长223米；皮塘北长134米。</t>
  </si>
  <si>
    <t>产权归属：村股份经济合作社
资产管护：村股份经济合作社
绩效目标：通过项目的实施，提升产业基础设施条件，方便5户脱贫户和全村村民销售、作务猕猴桃等农作物。</t>
  </si>
  <si>
    <t>钟吕
坪村</t>
  </si>
  <si>
    <t>2026年眉县汤峪镇钟吕坪村猕猴桃示范园产业水泥硬化项目（一）</t>
  </si>
  <si>
    <t>建设内容：共计实施长度665米，硬化面积2470平方米。其中四组村南产业路长380米，宽度为3.5米，厚度为18厘米，四组胡弄产业路长285米，宽度为4米，厚度为18厘米。</t>
  </si>
  <si>
    <t>产权归属：村股份经济合作社
资产管护：村股份经济合作社
绩效目标：通过项目的实施，提升产业基础设施条件，方便19户脱贫户和全村村民销售、作务猕猴桃等农作物。</t>
  </si>
  <si>
    <t>2026年眉县汤峪镇汤峪村猕猴桃示范园产业水泥硬化项目（一）</t>
  </si>
  <si>
    <t>建设内容：九组塬上猕猴桃示范园产业路水泥硬化，长760米，宽4米，厚18厘米。</t>
  </si>
  <si>
    <t>产权归属：村集体经济股份合作社
联农带农机制：巩固提升、增加收入
绩效目标：通过项目的实施，提升产业基础设施条件，方便18户脱贫户和全村村民销售、作务猕猴桃等农作物，增加收入。</t>
  </si>
  <si>
    <t>2026年眉县首善街办王长官寨村猕猴桃示范园产业水泥硬化项目</t>
  </si>
  <si>
    <t>建设内容：共计实施长度730米，面积2740平方米。新修十二组西沟生产路，长度360米，宽3.5米，厚度18厘米；北坡生产路，长度160米，宽度4米，厚度18厘米；马房东生产路210米，宽度4米，厚度18厘米。</t>
  </si>
  <si>
    <t>产权归属：村股份经济合作社
资产管护：村股份经济合作社
绩效目标：村股份经济合作社
绩效目标：通过项目的实施，方便58户群众生产出行，其中脱贫户5户。</t>
  </si>
  <si>
    <t>2026年眉县齐镇南寨村猕猴桃示范园产业水泥硬化项目（一）</t>
  </si>
  <si>
    <t>建设内容：共计实施长度260米，面积1040平方米。一组猕猴桃示范园产业路水泥硬化，长260米、宽4米、厚18厘米。</t>
  </si>
  <si>
    <t>产权归属：村股份经济合作社
资产管护：村股份经济合作社
绩效目标：通过项目的实施，提升产业基础设施条件，方便12户脱贫户和全村村民销售、作务猕猴桃等农作物。</t>
  </si>
  <si>
    <t>2026年眉县齐镇南寨村猕猴桃示范园产业水泥硬化项目（二）</t>
  </si>
  <si>
    <t>建设内容：共计实施长度275米，面积1100平方米。十一组猕猴桃示范园产业路水泥硬化，长275米、宽4米、厚18厘米。</t>
  </si>
  <si>
    <t>产权归属：村股份经济合作社
资产管护：村股份经济合作社
绩效目标：通过项目的实施，提升产业基础设施条件，方便15户脱贫户和全村村民销售、作务猕猴桃等农作物。</t>
  </si>
  <si>
    <t>2026年眉县常兴镇北塬村猕猴桃示范园产业水泥硬化项目（一）</t>
  </si>
  <si>
    <t>建设内容：共计实施长度800米，面积3200平方米。五组产业路水泥硬化，长800米、宽4米、厚18厘米。</t>
  </si>
  <si>
    <t>产权归属：村股份经济合作社
资产管护：村股份经济合作社
绩效目标：通过项目的实施，提升产业基础设施条件，方便村民销售、作务猕猴桃等农作物。</t>
  </si>
  <si>
    <t>2026年眉县首善街道办东四新村猕猴桃示范园产业水泥硬化项目（一）</t>
  </si>
  <si>
    <t>建设内容：共计实施长度210米，面积735平方米。崖头地至西岭地之间共计长210米，3.5米宽，厚18厘米。</t>
  </si>
  <si>
    <t>产权归属：村股份经济合作社
资产管护：村股份经济合作社
绩效目标：通过项目的实施，方便85户群众生产出行，其中脱贫户25户。</t>
  </si>
  <si>
    <t>东四
新村</t>
  </si>
  <si>
    <t>2026年眉县槐芽镇保安堡村猕猴桃示范园产业水泥硬化项目</t>
  </si>
  <si>
    <t>项目内容：共计实施长度570米，面积2280平方米。保安堡村农场至310国道长570米，宽4米，厚度18厘米。</t>
  </si>
  <si>
    <t>产权归属：村股份经济合作社
资产管护：村股份经济合作社
绩效目标：通过项目实施，改善产业基础设施条件，为全村发展产业奠定基础。</t>
  </si>
  <si>
    <t>2026年眉县汤峪镇羊讲村480亩猕猴桃/甜柿子示范园产业路硬化项目</t>
  </si>
  <si>
    <t>建设内容：共计实施长度1100米，面积3850平方米。实施十二组产业路硬化3条，硬化总面积3850平方米，宽度均为3.5米，厚度均为18厘米。其中：一条路长500米，一条路长300米，一条路长300米。</t>
  </si>
  <si>
    <t>产权归属：村股份经济合作社
资产管护：村股份经济合作社
绩效目标：通过项目的实施，提升产业基础设施条件，方便17户脱贫户（含监测户）和全村村民销售、作物猕猴桃等农作物。</t>
  </si>
  <si>
    <t>2026年眉县营头镇营头村猕猴桃示范园产业水泥硬化项目</t>
  </si>
  <si>
    <t>建设内容：共计实施长度653米，面积2285.5平方米。营头村1组果库南红河小区北面产业路水泥硬化长433米，宽3.5米；营头村3组何坤全户地头至赵振荣户产业路水泥硬化长220米，宽3.5米。厚度均为18厘米：</t>
  </si>
  <si>
    <t>产权归属：村股份经济合作社
资产管护：村股份经济合作社
绩效目标：通过项目实施，改善产业基础设施条件，为164户群众出行提供便利。其中脱贫户、监测户为29户86人。</t>
  </si>
  <si>
    <t>2026年眉县常兴镇北塬村猕猴桃示范园产业水泥硬化项目（二）</t>
  </si>
  <si>
    <t>建设内容：共计实施长度1260米，面积5040平方米。硬化产业道路七组长550米、宽4米，九组长710米、宽4米，厚度18CM.</t>
  </si>
  <si>
    <t>产权归属：村股份经济合作社
资产管护：村股份经济合作社
绩效目标：通过项目实施，改善群众生产生活基础设施条件，为784户群众出行提供便利。</t>
  </si>
  <si>
    <t>2026年眉县齐镇凉阁村猕猴桃示范园产业水泥硬化项目（一）</t>
  </si>
  <si>
    <t>建设内容：共计实施长度235米，面积822.5平方米。一组猕猴桃示范园产业路水泥硬化，长235米、宽3.5米、厚18厘米。</t>
  </si>
  <si>
    <t>产权归属：村股份经济合作社
资产管护：村股份经济合作社
绩效目标通过项目实施，改善群众生产生活基础设施条件，为106户群众出行提供便利。其中脱贫户、监测户为13户54人，满意率达到99%以上。</t>
  </si>
  <si>
    <t>2026年眉县齐镇凉阁村猕猴桃示范园产业水泥硬化项目（二）</t>
  </si>
  <si>
    <t>建设内容：共计实施长度469米，面积1641.5平方米。一组猕猴桃示范园产业路水泥硬化，长469米、宽3.5米、厚18厘米。</t>
  </si>
  <si>
    <t>2025年眉县横渠镇古城村猕猴桃示范园产业水泥硬化项目（一）</t>
  </si>
  <si>
    <t>建设内容：共计实施长度980米，面积3920平方米。硬化古城小学北至六组抽水站产业路长：980米，宽4米，厚18cm</t>
  </si>
  <si>
    <t>产权归属：村股份经济合作社
资产管护：村股份经济合作社
绩效目标：通过项目的实施，提升产业基础设施条件，方便1287户脱贫户和全村村民销售、作物猕猴桃等农作物。</t>
  </si>
  <si>
    <t>2025年眉县横渠镇古城村猕猴桃示范园产业水泥硬化项目（二）</t>
  </si>
  <si>
    <t>建设内容：共计实施长度350米，面积1400平方米。硬化横降路至郭平安房后产业路长350米宽4米，厚度18cm。</t>
  </si>
  <si>
    <t>2026年眉县常兴镇河祁村猕猴桃示范园产业水泥硬化项目</t>
  </si>
  <si>
    <t>建设内容：共计实施长850米，面积3400平方米。四组长350米、宽4米；五组长500米、宽4米，厚度18CM.</t>
  </si>
  <si>
    <t>产权归属：村股份经济合作社
资产管护：村股份经济合作社
绩效目标：通过项目实施，改善群众生产生活基础设施条件，为1005户群众出行提供便利。</t>
  </si>
  <si>
    <t>2026年眉县营头镇万霞村猕猴桃示范园产业水泥硬化项目</t>
  </si>
  <si>
    <t>建设内容：共计实施长度550米，面积2200平方米。四组北面至齐镇西凉阁南塬水泥产业路硬化长550米，宽4米，厚度18厘米。</t>
  </si>
  <si>
    <t>产权归属：村股份经济合作社
资产管护：村股份经济合作社
绩效目标：通过项目实施，改善群众猕猴桃运输条件，为115户群众运输农产品提供便利，解决农作机械车辆进入田间地头问题其中监测户、脱贫户12户22人。</t>
  </si>
  <si>
    <t>2026年眉县齐镇齐镇村猕猴桃示范园产业水泥硬化项目</t>
  </si>
  <si>
    <t>建设内容：共计实施长度930米，面积3612平方米。七组棉花地路350米，十五组西壕东西路380米，十六组柿树路200米，宽度4米，厚度18厘米。</t>
  </si>
  <si>
    <t>产权归属：村股份经济合作社
资产管护：村股份经济合作社
绩效目标：通过项目实施，改善群众生产生活基础设施条件，为107户群众出行提供便利。其中脱贫户、监测户为17户53人，满意率达到99%以上。</t>
  </si>
  <si>
    <t>2026年眉县常兴镇北塬村480亩粮食种植产业园内产业路项目</t>
  </si>
  <si>
    <t xml:space="preserve">建设内容：五组长575米、宽4米、厚0.18米。
</t>
  </si>
  <si>
    <t>2026年眉县槐芽镇西街村猕猴桃示范园产业水泥硬化项目</t>
  </si>
  <si>
    <t>建设内容：四、五、六组河滩路，长970米，宽5米，厚度18厘米；</t>
  </si>
  <si>
    <t>15</t>
  </si>
  <si>
    <t>64</t>
  </si>
  <si>
    <t>104</t>
  </si>
  <si>
    <t>463</t>
  </si>
  <si>
    <t>2026年眉县槐芽镇槐西村猕猴桃示范园产业水泥硬化项目</t>
  </si>
  <si>
    <t>建设内容：二组何英地头至尚建礼承包地地头长246米，宽3.5米，厚度18厘米。</t>
  </si>
  <si>
    <t>10</t>
  </si>
  <si>
    <t>84</t>
  </si>
  <si>
    <t>280</t>
  </si>
  <si>
    <t>2026年眉县槐芽镇槐西村塬上猕猴桃示范园产业水泥硬化项目</t>
  </si>
  <si>
    <t>建设内容：十一组至十二组塬上主干路：长860米，宽4.5米，厚度18厘米。</t>
  </si>
  <si>
    <t>建设内容：十一组田间硬化村间道路2段（南至赵建辉地头北至赵有全地头）（东至赵有全地头西至刘中怀地头），总长366米，宽4米，厚度18厘米。</t>
  </si>
  <si>
    <t>2026年眉县槐芽镇柿林村猕猴桃示范园产业水泥硬化项目（一）</t>
  </si>
  <si>
    <t>项目内容：1组塬上生产路硬化，长510米，宽4米，厚度18厘米。</t>
  </si>
  <si>
    <t>2026年眉县槐芽镇肖里沟村猕猴桃示范园产业水泥硬化项目</t>
  </si>
  <si>
    <t>建设内容：肖里沟八组大壕生产主干路硬化，长860米，宽4.5米，厚度18厘米。</t>
  </si>
  <si>
    <t>2026年眉县营头镇和平村猕猴桃示范园产业水泥硬化项目</t>
  </si>
  <si>
    <t>建设内容：和平村河营路至眉县初之味生态家庭农场产业路硬化长度为 287米，宽3.5米，厚度为18厘米。</t>
  </si>
  <si>
    <t>产权归属：村股份经济合作社
资产管护：村股份经济合作社
绩效目标：通过项目实施，改善群众生产生活基础设施条件，为135户群众出行提供便利。其中脱贫户、监测户为27户81人。</t>
  </si>
  <si>
    <t>2026年眉县齐镇齐西村猕猴桃示范园产业水泥硬化项目</t>
  </si>
  <si>
    <t>建设内容：齐西村7组98亩猕猴桃示范园产业路硬化工程，长420m，宽4m，厚18cm</t>
  </si>
  <si>
    <t>2026年眉县齐镇上庙村猕猴桃示范园产业水泥硬化项目</t>
  </si>
  <si>
    <t>建设内容：四组道路硬化长500米、宽3.5米、厚18厘米</t>
  </si>
  <si>
    <t>产权归属：村股份经济合作社
资产管护：村股份经济合作社
绩效目标：通过项目的实施，提升产业基础设施条件，方便14户脱贫户和全村村民销售、作务猕猴桃等农作物。</t>
  </si>
  <si>
    <t>上庙村</t>
  </si>
  <si>
    <t>2026年眉县首善街道三寨村猕猴桃示范园产业路硬化项目</t>
  </si>
  <si>
    <t>建设内容：六组东岭西至东，3.5米×315.7米；310国道北至六组庄南，3.5米×290.4米；厚度18cm。九组庄北鲁军利门前至东张永祥地头，3.5米×250米；厚度18cm。十组东十字路王岁林地头至周娃地头，3米×241米；厚度18cm。三组张水平家门口至土壕，4米×150米；赵建虎地头至芦苇园（东西路），4米×125米；村民李列存地头至李成祥地头（东西路），4米×145米；路段厚度均为18cm。</t>
  </si>
  <si>
    <t>产权归属：村股份经济合作社
资产管护：村股份经济合作社
绩效目标：通过项目的实施，方便213户群众生产出行，其中脱贫户28户。</t>
  </si>
  <si>
    <t>2026年眉县常兴镇汶家滩村猕猴桃示范园产业水泥硬化项目</t>
  </si>
  <si>
    <t>建设内容：四组长450米，宽4米；八组长400米，宽4米；九组长600米，宽4米。厚度18厘米。</t>
  </si>
  <si>
    <t>产权归属：村股份经济合作社
资产管护：村股份经济合作社
绩效目标：通过项目实施，改善基础设施条件，为全村93户325人建档立卡户和村民群众发展产业奠定基础，方便群众出行问题。</t>
  </si>
  <si>
    <t>汶家
滩村</t>
  </si>
  <si>
    <t>2026年眉县首善街道通远村猕猴桃示范园产业路水泥硬化项目</t>
  </si>
  <si>
    <t>建设内容：共计实施长度943米，面积3222平方米，三组长550米，宽3米；七组长393米，宽4米，厚18厘米。</t>
  </si>
  <si>
    <t>产权归属：村股份经济合作社
资产管护：村股份经济合作社
绩效目标：通过项目的实施，方便749户群众生产出行，其中脱贫户141户。</t>
  </si>
  <si>
    <t>2026年眉县常兴镇北塬村猕猴桃示范园产业水泥硬化项目（三）</t>
  </si>
  <si>
    <t>建设内容：硬化产业道路七组长550米、宽4米，九组长710米、宽4米，厚度18CM.</t>
  </si>
  <si>
    <t>2026年眉县常兴镇石莲寺村猕猴桃示范园产业水泥硬化项目</t>
  </si>
  <si>
    <t>建设内容：一组长230米、宽3.5米；二组长200米、宽3.5米；四组长230米、宽3.5米；八组长350米、宽3.5米；九组长200米、宽3.5米。厚度均为18CM.</t>
  </si>
  <si>
    <t>产权归属：村股份经济合作社
资产管护：村股份经济合作社
绩效目标：通过项目实施，改善群众生产生活基础设施条件，为1111户群众出行提供便利。</t>
  </si>
  <si>
    <t>石莲寺村</t>
  </si>
  <si>
    <t>2026年眉县常兴镇北塬村猕猴桃示范园产业水泥硬化项目（四）</t>
  </si>
  <si>
    <t>建设内容：硬化产业道路五组长575米、宽4米，四组长1050米、宽4米，厚度18CM.</t>
  </si>
  <si>
    <t>产权归属：村股份经济合作社
资产管护：村股份经济合作社
绩效目标：通过项目实施，改善群众生产生活基础设施条件，为784户群众出行和生产提供便利。</t>
  </si>
  <si>
    <t>2026年眉县汤峪镇羊讲村猕猴桃示范园产业水泥硬化项目（一）</t>
  </si>
  <si>
    <t>建设内容：羊讲村十二组产业路硬化面积3200平方米，长800米，宽4米，厚度18厘米。</t>
  </si>
  <si>
    <t>2026年眉县汤峪镇羊讲村猕猴桃示范园产业水泥硬化项目（二）</t>
  </si>
  <si>
    <t>建设内容：①羊讲村十六组至十七组产业路长403米，宽3.5米，厚度0.18米。②羊讲村二组村东至四支渠产业路长593米，宽3.5米，厚度0.18米。③羊讲村十二组产业路长516米，宽3.5米，厚度0.18米</t>
  </si>
  <si>
    <t>2026年眉县汤峪镇汤峪村猕猴桃示范园产业水泥硬化项目</t>
  </si>
  <si>
    <t>建设内容：汤峪村3组产业路硬化840平方米，长度210米，宽4米，厚度18厘米。</t>
  </si>
  <si>
    <t>建设内容：五组坡口坡至六组水塔产业路硬化面积3120平方米，硬化道路长780米，宽4米，厚度18厘米。</t>
  </si>
  <si>
    <t>产权归属：村股份经济合作社
资产管护：村股份经济合作社
绩效目标：通过项目的实施，提升产业基础设施条件，方便15户脱贫户（含监测户）和全村村民销售、作物猕猴桃等农作物。</t>
  </si>
  <si>
    <t>2026年眉县横渠镇横渠村猕猴桃示范园产业水泥硬化项目</t>
  </si>
  <si>
    <t>建设内容：共计实施长度598米，面积2392平方米，硬化十三组到十五组路长598米，宽4米，厚18cm。</t>
  </si>
  <si>
    <t>产权归属：村集体股份经济合作社
资产管护：村集体股份经济合作社
绩效目标：通过项目的实施，提升产业基础设施条件，方便397户脱贫户和全村村民销售、作物猕猴桃等农作物。</t>
  </si>
  <si>
    <t>横渠村</t>
  </si>
  <si>
    <t>2026年眉县首善街道东四新村猕猴桃示范园产业水泥硬化项目（二）</t>
  </si>
  <si>
    <t>建设内容：共计实施长度2040米，面积7140平方米，三组张红路以东340米，五组奶牛厂以西400米，九组崖头地至西岭地400米，十组崖头至二组350米，十二组庄南220米，十三组庄北330米，宽度3.5米，厚度18厘米。</t>
  </si>
  <si>
    <t>产权归属：村股份经济合作社
资产管护：村股份经济合作社
绩效目标：通过项目的实施，方便625户群众生产出行，其中脱贫户86户。</t>
  </si>
  <si>
    <t>2026年眉县首善街道办东四新村猕猴桃示范园产业水泥硬化项目（三）</t>
  </si>
  <si>
    <t xml:space="preserve">建设内容：共计实施长度1720米，面积6020平方米，二组高家坡上至东800米，六组河滩200米，砖厂地400米，宽度3.5米，十四组河滩100米，十二组庄南220米，宽度3.5米，厚度18厘米。
</t>
  </si>
  <si>
    <t>产权归属：村股份经济合作社
资产管护：村股份经济合作社
绩效目标：通过项目的实施，方便452户群众生产出行，其中脱贫户67户。</t>
  </si>
  <si>
    <t>2026年眉县汤峪镇新联村猕猴桃示范园产业水泥硬化项目</t>
  </si>
  <si>
    <t>建设内容：共计实施生产路硬化4条，共计硬化面积3180平方米，宽度均为3米，具体为：一组河东边生产路长370米、二组生产路长160米，十二组生产路长350米、十四组生产路长180米。</t>
  </si>
  <si>
    <t>2026年眉县槐芽镇柿林村猕猴桃示范园产业水泥硬化项目（二）</t>
  </si>
  <si>
    <t>建设内容：知青楼至红崖头八组800米，宽4米，厚度18CM。</t>
  </si>
  <si>
    <t>产权归属：村股份经济合作社
资产管护：村股份经济合作社
绩效目标：通过项目实施，解决群众猕猴桃作务、采收及销售不便问题。项目受益78户311人，脱贫户12户41人。方便群众生产生活，带动经济发展。</t>
  </si>
  <si>
    <t>2026年眉县槐芽镇柿林村猕猴桃示范园产业水泥硬化项目（三）</t>
  </si>
  <si>
    <t>建设内容：王军门前至保安堡交界600米，宽4米，厚度18CM。</t>
  </si>
  <si>
    <t>50</t>
  </si>
  <si>
    <t>2026年眉县常兴镇北渭村产业路水泥硬化项目</t>
  </si>
  <si>
    <t>建设内容：北渭村十组高速路南，斜道，长500米，宽3.5米，厚度18CM。</t>
  </si>
  <si>
    <t>产权归属：村股份经济合作社
资产管护：村股份经济合作社
绩效目标：通过项目实施，解决群众猕猴桃作务、采收及销售不便问题。项目受益882户3490人，脱贫户137户462人。方便群众生产生活，带动经济发展。</t>
  </si>
  <si>
    <t>51</t>
  </si>
  <si>
    <t>2026年眉县齐镇齐西村猕猴桃示范园产业水泥硬化项目（二）</t>
  </si>
  <si>
    <t>建设内容：共计实施长度2080米，面积8320平方米。四组长2080米，宽度4米，厚度18厘米，C25混凝土。</t>
  </si>
  <si>
    <t>④农村供水保障
设施建设</t>
  </si>
  <si>
    <t>2026年眉县汤峪镇屈刘堡村供水工程</t>
  </si>
  <si>
    <t>项目内容：更换dn32-110PE100输配水管道15502m，新建闸阀井34座；提升水厂1座，等配套相关设施。</t>
  </si>
  <si>
    <t>产权归属：村股份经济合作社
资产管护：村股份经济合作社
绩效目标：通过项目实施，提升供水保障水平，为项目区3864人提供安全饮水保障措施。</t>
  </si>
  <si>
    <t>屈刘堡村</t>
  </si>
  <si>
    <t>县水利局</t>
  </si>
  <si>
    <t>2026年眉县常兴镇北渭村饮水安全巩固提升工程</t>
  </si>
  <si>
    <t>项目内容：水厂提升改造1座；配套潜水泵2台，安装自动控制系统1套，配电柜（XZW-30kW）1套；安装更换铺设配水管道总长度6970m；新建各类阀井22座，穿铁路涵洞1处，等配套相关设施。</t>
  </si>
  <si>
    <t>产权归属：村股份经济合作社
资产管护：村股份经济合作社
绩效目标：产权归属：村股份经济合作社
资产管护：村股份经济合作社通过项目实施，提升供水保障水平，为项目区2128人提供安全饮水保障措施。</t>
  </si>
  <si>
    <t>2026年眉县首善街道办北兴村规模化供水工程（并网延伸改造项目）</t>
  </si>
  <si>
    <t>项目内容：敷设dn25～dn160PE100级管道24.52km。设置阀门井72座，安装分水闸阀134台，减压阀5套，空气阀（含检修阀）14套，等配套相关设施。</t>
  </si>
  <si>
    <t>产权归属：村股份经济合作社
资产管护：村股份经济合作社
绩效目标：产权归属：村股份经济合作社通过项目实施，提升供水保障水平，为项目区3633人提供安全饮水保障措施。</t>
  </si>
  <si>
    <t>北兴村</t>
  </si>
  <si>
    <t>2026年眉县常兴镇马家社区集中供水工程</t>
  </si>
  <si>
    <t>项目内容：新建水厂1座，新打机井1眼，蓄水池1座，铺设PE输配水管网6190米，新建闸阀井13座，安装潜水泵1台、变频加恒压泵2台、消毒设备1套，等配套相关设施。</t>
  </si>
  <si>
    <t>产权归属：村股份经济合作社
资产管护：村股份经济合作社通过项目实施，提升供水保障水平，为项目区3430人提供安全饮水保障措施。</t>
  </si>
  <si>
    <t>马家村
杨家村</t>
  </si>
  <si>
    <t>2026年眉县金渠镇范家寨村并网供水工程</t>
  </si>
  <si>
    <t xml:space="preserve">项目内容：铺设配水管道（PE100）共计30801m，其中：埋设dn90管道（0.8Mpa）1329m，埋设dn75管道（1.0Mpa）3280m，埋设dn63 管道（1.25Mpa）238m,dn50 管道（1.6Mpa）1888m,dn40管道（1.60Mpa）5934m，dn32 管道（1.6Mpa）12469m，管网至入户分管道dn25(1.6Mpa)5600m, 各类闸阀井44座 ，9、10组水源地保护，等配套相关设施。 </t>
  </si>
  <si>
    <t>产权归属：村股份经济合作社
资产管护：村股份经济合作社社
通过项目实施，提升供水保障水平，为项目区4237人提供安全饮水保障措施。</t>
  </si>
  <si>
    <t>2026年眉县水质检测项目</t>
  </si>
  <si>
    <t>项目内容：对全县农村供水工程所取水样中的微生物指标、毒理指标、感官性状和一般化学指标、饮用水中消毒剂常规指标、水质非常规指标进行检测。</t>
  </si>
  <si>
    <t>产权归属：村股份经济合作社
资产管护：村股份经济合作社通过项目实施，提升供水保障水平，为项目区256300人提供安全饮水保障措施。</t>
  </si>
  <si>
    <t>2026年眉县常兴镇北渭村人饮水塔建设项目</t>
  </si>
  <si>
    <t>项目内容：新建一座高16米水塔，容积50立方米，配套直径3寸焊接钢管20米，等配套相关设施。</t>
  </si>
  <si>
    <t>常兴镇
人民政府</t>
  </si>
  <si>
    <t>⑤农村电网建设（通过生产、生活用电、提高综合电压和供电可靠性）</t>
  </si>
  <si>
    <t>⑥数字乡村建设（信息通信基础设施建设、数字化、智能化建设等）</t>
  </si>
  <si>
    <t>2.人居环境整治</t>
  </si>
  <si>
    <t>①农村卫生厕所改造（户用、公共厕所）</t>
  </si>
  <si>
    <t>②农村污水治理</t>
  </si>
  <si>
    <t>2026年槐芽镇槐西村农村污水治理建设项目</t>
  </si>
  <si>
    <t>建设内容：一组、十二组新修污水处理设施2个。1、一组进水口连接400cc（波纹管）主管道24米，直筒检查井1个；污水井1个（1米*0.8米）2.一组溢流井（1.5米*1米*1米）1个，（1.5米*1米*1.4米）1个；3.一组玻璃钢池体1个（3.3米*2.4米*2.5米）；4.一组人工湿地5方1个（6.6米*3.3米*2米）；5、十二组进水口连接400cc（波纹管）主管道80米，直筒检查井2个；污水井1个（1米*0.8米）；溢流井（3米*2米*1.5米）2个；玻璃钢池体1个（13.2米*9.6米*2.5米）；人工湿地20方1个（26.4米*13.2米*2米）。</t>
  </si>
  <si>
    <t>产权归属：村股份经济合作社
资产管护：村股份经济合作社
绩效目标：通过项目实施，解决村民生活排污困扰，消除水体黑臭现象，提升人居环境质量。</t>
  </si>
  <si>
    <t>宝鸡市生态环境局眉县分局</t>
  </si>
  <si>
    <t>2026年眉县汤峪镇郝口坡村农村排水工程建设项目</t>
  </si>
  <si>
    <t>建设内容：郝口坡村七至十组修建排水管道，总长2800米。其中七组至十组1150米，新建双排排水渠 ，计2300米。清障后开挖深1m*宽0.8m沟，加设盖板，及排水渠出水处布置拦污格栅网、出水口等设施。七组东街至八组东街300，十组北至沟边200米，共500米，需要清障后开挖深1m*宽0.8m沟，混凝土夯实处理后掩埋直径50cm橡胶波纹管，修建进水（观察）口。</t>
  </si>
  <si>
    <t>产权归属：郝口坡村股份经济合作社
资产管护：郝口坡村股份经济合作社
联农带农机制：通过项目实施，改善农村生态环境，深化人居环境整治成效，助力美丽乡村建设，切实提升群众的生活质量。</t>
  </si>
  <si>
    <t>郝口
坡村</t>
  </si>
  <si>
    <t>2026年眉县槐芽镇肖里沟村污水渠提升建设项目</t>
  </si>
  <si>
    <t>项目内容：五组、六组村内排污渠820米铺设（30厘米波纹管）硬化路面492平方米，（30厘米*30厘米）观察井40个。</t>
  </si>
  <si>
    <t>产权归属：肖里沟村股份经济合作社
资产管护：肖里沟村股份经济合作社
联农带农机制：通过项目实施，改善农村生态环境，深化人居环境整治成效，助力美丽乡村建设，切实提升群众的生活质量。</t>
  </si>
  <si>
    <t>③农村垃圾治理</t>
  </si>
  <si>
    <t>2026年眉县横渠镇横渠村人居环境整治提升项目</t>
  </si>
  <si>
    <t>建设内容：八组排污管网，长260米（300cm波纹管），九组道路硬化150米，宽4米，严卫忠巷长90米，宽4.5米，厚度为18cm，三组排污管网340米（300cm波纹管），购置LED路灯40盏。</t>
  </si>
  <si>
    <t>产权归属：村股份经济合作社
资产管护：村股份经济合作社
绩效目标：通过项目实施，改善农村生态环境，深化人居环境整治成效，助力美丽乡村建设，切实提升群众的生活质量。</t>
  </si>
  <si>
    <t>2026年眉县横渠镇红祥村人居环境整治提升项目</t>
  </si>
  <si>
    <t>项目内容：8组城北排水渠570米，宽60cm，盖板宽70cm，厚15cm。</t>
  </si>
  <si>
    <t>2026年眉县横渠镇青化村人居环境整治提升项目</t>
  </si>
  <si>
    <t>项目内容：7组，8组新建排水沟长860米，宽度为0.8米，深度为0.65米的C25混凝土排水沟。</t>
  </si>
  <si>
    <t>产权归属：村股份经济合作社
资产管护：村股份经济合作社社
绩效目标：通过项目实施，改善农村生态环境，深化人居环境整治成效，助力美丽乡村建设，切实提升群众的生活质量。</t>
  </si>
  <si>
    <t>青化村</t>
  </si>
  <si>
    <t>2026年眉县横渠镇万家塬村人居环境提升项目</t>
  </si>
  <si>
    <t>项目内容：在1、2、3、8、4、5组实施8860米的污水管网铺设，并修建污水井295个，与6组管网贯通连接</t>
  </si>
  <si>
    <t>2026年眉县横渠镇豆家堡村人居环境提升项目</t>
  </si>
  <si>
    <t>项目内容：3、4、5组主干道排污渠长980米（50波纹管，清运，回填），二组南北路口修补硬化72平方米，8组硬化水泥路长360米，宽4米，厚度18cm。</t>
  </si>
  <si>
    <t>2026年眉县横渠镇武家堡村人居环境提升项目</t>
  </si>
  <si>
    <t>项目内容：四五组村内硬化路面2226平方米，长371米、厚度18厘米；排污u型渠加盖板320米；道路两侧人居环境整治提升。</t>
  </si>
  <si>
    <t>2026眉县常兴镇北渭村人居环境整治提升项目</t>
  </si>
  <si>
    <t>项目内容：1.三组、四组、五组、六组、九组街道两边衬砌污水渠2850米（50U型渠）；加盖污水盖板2850米、地漏100个。2、新增路灯：一组、三组、七组共计：30盏。</t>
  </si>
  <si>
    <t>2026年眉县汤峪镇新联村人居环境整治提升项目</t>
  </si>
  <si>
    <t>项目内容：1、四组修建搬迁新村排水渠长153米宽0.4米深0.4米，加盖。20组村南至村中间新修排水渠137米长、宽0.4米、深0.4米。</t>
  </si>
  <si>
    <t>2026年眉县汤峪镇小法仪村人居环境提升项目</t>
  </si>
  <si>
    <t>建设内容：一.二.三组。五组。九组新建排污渠6500米，（50宽、60深），加盖重型盖板9286块（70*50*12重型盖板）。</t>
  </si>
  <si>
    <t>2026年眉县汤峪镇钟吕坪村人居环境整治提升项目</t>
  </si>
  <si>
    <t>建设内容：修建生活用水排水渠共计3500米（其中：八组1000米、九组900米、十二组500米、十五组1100米），排水渠深50厘米、宽40厘米，水渠上加盖盖板共计3500米（单块盖板尺寸为60*70厘米），渠端建沉淀池4个（单个尺寸为长4米、宽4米、深3米）。</t>
  </si>
  <si>
    <t>2026年眉县汤峪镇人居环境整治提升项目</t>
  </si>
  <si>
    <t>建设内容：1.实施豆家河村2组至3组人居环境整治提升项目，具体包括：①新砌花坛道沿石总长度2500米（单块长80公分，高30公分，厚15公分）②排污渠2000米，深度50公分，宽40公分，加盖板2000米（单块尺寸60厘米*30厘米）；③农户门前新栽桂花树200棵（胸径5公分，带土球）；2.实施八庄村区域内环境卫生整治提升，具体包括：①黄八路至四组主干路两旁栽植直杆树状月季2000棵（每5米栽植一棵，杆径1.5公分，带土球）；②黄八路及四组主干路安装太阳能路灯66盏；③八组排污渠维修并加盖盖板550米（渠深80厘米、渠宽80厘米；盖板单块长80公分，高30公分，厚15公分）。</t>
  </si>
  <si>
    <t>2026年眉县齐镇南寨村人居环境整治提升项目</t>
  </si>
  <si>
    <t>建设内容：修建宽400u型雨水排水沟800米。</t>
  </si>
  <si>
    <t>2026年眉县金渠镇八寨村人居环境整治提升项目</t>
  </si>
  <si>
    <t>项目内容：1.一组南街、北街排水渠800米，宽度0.6米，深度0.5米，壁厚6CM，盖板C30混凝土，长1米，宽7CM，厚8CM，内部附钢筋，共计200块。2.四组主街南北排水渠700米，宽度0.6米，深度0.5米，壁厚6CM，盖板C30混凝土，长1米，宽7CM，厚8CM，内部附钢筋，共计400块。3.一组栽植绿化苗木（高秆月季）200株。四组绿植量化石楠300颗（高80CM），樱花树200颗（3公分）</t>
  </si>
  <si>
    <t>2026年眉县金渠镇宁渠村人居环境整治提升项目</t>
  </si>
  <si>
    <t>项目内容：修建排污管道280米（直径300毫米螺纹管）。</t>
  </si>
  <si>
    <t>2026年眉县金渠镇年第村人居环境整治提升项目</t>
  </si>
  <si>
    <t>项目内容：1.维修十组排水渠100米，加盖100米（混凝土C30盖板，长40cm，宽20cm，厚10cm），共计500块，2.维修三组排水渠200米，加盖200米（混凝土C30盖板，长40cm，宽20cm，厚10cm），共计1000块。3.新建一、四、五六、七、八、九、十、十一组8处排污渠共计2800米（宽40cm，深度40cm，壁厚6cm，盖板C30混凝土，长50cm，宽30cm，厚15cm，内部附钢筋），共计9334块。4.新建50立方米沉淀池8个（长5米，宽5米，深2米）。</t>
  </si>
  <si>
    <t>2026年眉县金渠镇红星村人居环境整治提升项目</t>
  </si>
  <si>
    <t>项目内容：1.红星桥东桥头两岸排水渠盖板40米。2.二组新修排水渠200米，清淤、加盖板300米。3.三、四组排污渠清淤、渠面硬化盖板为10@钢筋C30混凝土浇筑1300平方米。</t>
  </si>
  <si>
    <t>2026年眉县金渠镇蔡家崖村人居环境整治提升项目</t>
  </si>
  <si>
    <t>项目内容：1.一组篷盖排污水渠1600米（50厘米宽、60厘米深）；2.二组篷盖排污渠1884米（50厘米宽、60厘米深）；3.四组篷盖排污水渠1410米（50厘米宽、60厘米深）；                                                                                                                                      4.五组篷盖排污水渠400米（50厘米宽、60厘米深）；                            
5.四组新建三格式污水处理池一座（4.5米*2.0米*2.0米）                      
6.三组需新建污水处理池一座（4.5米*2.0米*2.0米）；</t>
  </si>
  <si>
    <t>2026年眉县金渠镇范家寨村片区化人居环境整治提升项目</t>
  </si>
  <si>
    <t xml:space="preserve">项目内容：四组修建排污管道加盖480米，80公分宽（盖板为10@钢筋C30混凝土浇筑），四组街道门户环境整治提升工作。
</t>
  </si>
  <si>
    <t>产权归属：村股份经济合作社
资产管护：村股份经济合作社
绩效目标：通过项目实施，完善基础设施，提升环境卫生水平，解决63户脱贫户（含监测户）及本组村民的生活排污问题。</t>
  </si>
  <si>
    <t>2026年眉县金渠镇枣林村片区化人居环境整治项目</t>
  </si>
  <si>
    <t>项目内容：1.一组：对南环路北侧区域进行硬化，面积80平方米；开展村庄内环境整治提升工作，长度1400米；铺设道沿石90米；对排污渠进行修复、清淤处理并加盖，长度280米。2.二组：对排水沟加盖透水设施，长度1600米；对排水沟进行篷盖处理，长度780米。3.四组：对排污渠进行修复、清淤处理并加盖，长度630米；新修排污渠120米；铺设排污管网30米。</t>
  </si>
  <si>
    <t>产权归属：村股份经济合作社
资产管护：村股份经济合作社
绩效目标：通过项目实施，完善基础设施，提升环境卫生水平，解决52户脱贫户（含监测户）及本组村民的生活排污问题。</t>
  </si>
  <si>
    <t>2026年眉县金渠镇教坊村人居环境整治项目</t>
  </si>
  <si>
    <t>项目内容：修建教坊村1组、2组排污渠修缮改造2000米。教坊村1组村内浇筑排水渠（加盖板）1000米，二组村内浇筑排水渠（加盖板）1000米，排水渠内宽均为0.6米（不含两侧壁），深度0.5米（不含盖板8cm，底部厚10cm）及两侧壁厚度各15cm，渠底厚10cm，盖板（材质为水泥盖板透水，内部附钢筋）长1米、宽0.6米，厚8厘米； 共计：2000块。建筑沉淀池140立方米，长4米，宽3米（混凝土浇筑）。</t>
  </si>
  <si>
    <t>2026年眉县金渠镇宁渠村片区化人居环境整治项目</t>
  </si>
  <si>
    <t>项目内容：1.一、二、四、八、九组安装120W灯头太阳能路灯65盏；2.道路硬化面积1050平方米（长度700米、宽1.5米）；3.一组路沿石铺设，长度680米；4.村口河营路西侧提升工程，面积200平方米（长25米、宽8米）；5.新修排水管网，长度245米（采用直径30厘米波纹管）。</t>
  </si>
  <si>
    <t>产权归属：村股份经济合作社
资产管护：村股份经济合作社
绩效目标：通过项目实施，完善基础设施，提升环境卫生水平，解决43户脱贫户（含监测户）及本组村民的生活排污问题。</t>
  </si>
  <si>
    <t>2026年眉县首善街办三寨村片区化人居环境整治提升项目</t>
  </si>
  <si>
    <t>项目内容：1.三寨村1、2、3组排污渠950米加盖盖板（现浇）；2.新修1、2、3组排污渠共1172米（40型U型渠，带盖板）；3.提升1、2组人行步道长度420米；4.新铺道沿石2177米（规格：800mm×300mm）；5.安装7米杆太阳能路灯60盏；铺设排污管道HDPE40CM双壁波纹管2000米（含开挖回填、恢复地表）。</t>
  </si>
  <si>
    <t>产权归属：村股份经济合作社
资产管护：村股份经济合作社
绩效目标：通过项目实施带动就业务工11人。受益185户693人，其中脱贫户44户144人。方便群众生产生活，美化环境。提高群众幸福生活指数。</t>
  </si>
  <si>
    <t>44</t>
  </si>
  <si>
    <t>2026年眉县金渠镇红星村片区化人居环境整治项目</t>
  </si>
  <si>
    <t>项目内容：1.一组、二组、六组花坛绿化：栽植地径2公分高杆月季500棵，栽种麦冬草300斤，栽植地径2公分桂花树200棵；2.六组地面硬化：水泥硬化面积1200平方米（长120米、宽10米）；3.道路提升改造：红星村六组至宁渠村内路段两侧提升：涉及路段长480米、宽2.5米，安装道牙石240米，铺设水泥透水砖240平方米（长240米、宽1米）；红教路路面加宽：加宽面积180平方米（长60米、宽3米）；4.通村路拓宽：红星村六组至宁渠通村路拓宽，拓宽面积1200平方米（路段总长800米，单侧/双侧合计拓宽1.5米）。</t>
  </si>
  <si>
    <t>产权归属：村股份经济合作社
资产管护：村股份经济合作社
绩效目标：通过项目实施，改善农村生态环境，深化人居环境整治成效，助力美丽乡村建设，切实提升 3183 户群众的生活质量。</t>
  </si>
  <si>
    <t>金渠镇人民政府</t>
  </si>
  <si>
    <t>2026年眉县槐芽镇人居环境整治提升项目</t>
  </si>
  <si>
    <t>项目内容：新建垃圾堆放点2处(10*8)，西墙高5米，南北墙高4米，东墙高4米，安装铁门(2.5*2.5)，钢瓦顶(10*4)；眉太高速两侧栽植塔柏5000棵（高度1.5米至2米）。</t>
  </si>
  <si>
    <t>槐西村
西街村
保安堡村</t>
  </si>
  <si>
    <t>2026年眉县营头镇营头村片区化人居环境整治提升项目</t>
  </si>
  <si>
    <t>项目内容：1.三、四、五组农户门前砌筑岩石道632米（规格：长75厘米、宽12厘米、厚30厘米）；2.四、五组农户门前道路扩宽硬化1245平方米，分两段施工：一段长382.5米、宽2米、厚18厘米；另一段长160米、宽3米、厚18厘米；3.三、四、五组农户门前铺设透水砖，总计843平方米（厚度16厘米）；
4.砌筑24砖墙38米，具体位置：五组宋宝红户门前27米、5组叶麦成户屋后11米；5.四、五组生活污水渠维修、清淤，同时对渠面采用钢筋混凝土现浇加盖，总长度323米，配套设置观察孔8个；6.三组安装太阳能路灯4盏；7.在三组至五组进组路路北新修灌溉渠340米，采用40块U型渠板铺设。</t>
  </si>
  <si>
    <t>产权归属：营头村股份经济合作社
资产管护：营头村股份经济合作社 
绩效目标：通过项目实施，完善基础设施，提升环境卫生水平，改变眉太高速环境整治和周边环境质量，其中受益脱贫户、监测户为147户506人。</t>
  </si>
  <si>
    <t>建设内容::PEφ300波纹管2486米:一组张丰勤巷356米;六组新一佳对面巷300米;五、十组1130米;八组明星巷310米;九组严安30米;十一组严水平巷360米;观察井(70cmx120cm):52眼。PEφ500波纹管:五、十组主排污167米;观察井(70cmx120cm)3眼;九组主排污盖板渠（40cmx80cmx40m）。水泥路硬化:九组长350米，宽4.5米;五、十组秋良巷拓宽:长130米（原长度130米），宽1.2米;七组曹小武巷:南北长80米，宽4.5米；东西长260米，宽4.5米，厚度均为18厘米，C25混凝土。</t>
  </si>
  <si>
    <t>产权归属：村股份经济合作社
资产管护：村股份经济合作社
绩效目标：通过项目实施，解决李魏村污水乱排、散排的现象，改善了李魏村村民人居生活环境，提升了村民居住生活质量。完善了现状污水处理设施和管网配套，加快建设新型社区和美丽乡村污水处理站有效改善农村生态环境。</t>
  </si>
  <si>
    <t>横渠镇人民政府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</si>
  <si>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</si>
  <si>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</si>
  <si>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</si>
  <si>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</si>
  <si>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</si>
  <si>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</si>
  <si>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⑥其他便民综合服务设施、文化活动广场、体育设施、村级客运站、农村公益性殡葬设施建设等</t>
  </si>
  <si>
    <t>四、异地搬迁后扶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</si>
  <si>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</si>
  <si>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</si>
  <si>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</si>
  <si>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</si>
  <si>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</si>
  <si>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</si>
  <si>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①农村危房改造等农房改造（巩固维修）</t>
  </si>
  <si>
    <t>2.教育</t>
  </si>
  <si>
    <t>①享受“雨露计划”职业教育补助</t>
  </si>
  <si>
    <t>2026年眉县“雨露计划”职业教育补助项目</t>
  </si>
  <si>
    <t>项目内容：计划发放助学补助700名学生，每人每年0.3万元</t>
  </si>
  <si>
    <t>绩效目标：通过项目实施，计划解决700名学生助学补助，减少贫困家庭支出</t>
  </si>
  <si>
    <t>②参与“学前学会普通话”行动</t>
  </si>
  <si>
    <t>③其他教育类项目</t>
  </si>
  <si>
    <t>六、乡村治理和精神文明建设</t>
  </si>
  <si>
    <t>1.乡村治理</t>
  </si>
  <si>
    <t>①开展乡村治理示范创建</t>
  </si>
  <si>
    <t>②推进“积分制”“清单式”等管理方式</t>
  </si>
  <si>
    <t>七、项目管理费</t>
  </si>
  <si>
    <t>2026年项目管理费项目</t>
  </si>
  <si>
    <t>2026年财政衔接资金项目管理费。</t>
  </si>
  <si>
    <t>绩效目标：通过使用项目管理费，规范项目流程管理，做好项目实施保障工作。</t>
  </si>
  <si>
    <t>46</t>
  </si>
  <si>
    <t>项目验收、评审、招标、监理以及与项目管理相关的支出</t>
  </si>
  <si>
    <t>项目管理费</t>
  </si>
  <si>
    <t>八、其他</t>
  </si>
  <si>
    <t>其他</t>
  </si>
  <si>
    <t>眉县国有太白风景林场2026年省级财政衔接资金欠发达国有林场林下中草药种植项目</t>
  </si>
  <si>
    <t>经营方式：自主经营
项目内容：在林场汤峪口营林区海拔1000米以下的浅山区长柳坪种植黄精50亩，西古庄沟种植魔芋60亩</t>
  </si>
  <si>
    <t>产权归属：眉县国有太白风景林场
联农带农机制：通过引导、扶持，助力乡村振兴，促进区域经济多样发展。实现由单一的产业结构向科学、合理的多结构转变；由单一的传统农业生产模式向新型特色种养殖业、服务业及旅游业等多种经营转型。同时项目的实施预计可带动周边群众50人增收，年增加群众收入50万元以上，人均年收入增加预计10000元以上。  
绩效目标：项目实施利用林下特色种植养殖产生经济效益，为生态环境保护提供了充足的资金、技术保障，能够形成保护—受益—继续保护的良性循环，保障项目区环境的可持续发展；项目的实施可增加周边群众收入，改善了生活条件，提高了生活质量，使区域经济可持续发展。</t>
  </si>
  <si>
    <t>151</t>
  </si>
  <si>
    <t>县国有
太白风景林场</t>
  </si>
  <si>
    <t>县林业局</t>
  </si>
  <si>
    <t>眉县国有营头林场2026年中央财政衔接资金（欠发达国有林场巩固提升）森林康养药用植物提升项目</t>
  </si>
  <si>
    <t>经营方式：自主经营
项目内容：在红河林区、红河口林区内森林康养步道两侧、森林浴场、周边停车等受众人群聚集休息活动场所周边、下板寺至山门口沿路两侧林下空地种植连翘、紫斑牡丹、白毛银露梅、黄精、雪山林、扣子七、九节菖蒲等约287亩，药用植物标识牌60块。</t>
  </si>
  <si>
    <t>产权归属：眉县国有营头林场
联农带农机制：通过引导、扶持，助力乡村振兴，促进区域经济多样发展。实现由单一的产业结构向科学、合理的多结构转变；由单一的传统农业生产模式向新型特色种养殖业、服务业及旅游业等多种经营转型。同时项目的实施预计可带动周边群众52人增收，年增加群众收入15万元以上，人均年收入增加预计10000元以上。  
绩效目标：项目实施利用林下特色种植养殖产生经济效益，为生态环境保护提供了充足的资金、技术保障，能够形成保护——受益——继续保护的良性循环，保障项目区环境的可持续发展；项目的实施可增加周边群众收入，改善了生活条件，提高了生活质量，使区域经济可持续发展。</t>
  </si>
  <si>
    <t>县国有
营头林场</t>
  </si>
  <si>
    <t>眉县国有营头林场2026年省级财政衔接资金（欠发达国有林场巩固提升）项目</t>
  </si>
  <si>
    <t>经营方式：自主经营 
项目内容：在红河林区内维修管护站1座，其中室内地瓷更换1000平，内墙乳胶漆刷新2300平，外墙真石漆600平，卫生间改造2间，更换门22樘，窗42樘，室内外给排水约500米，楼梯改造并加装雨棚，加装取暖设施，改造饮用蓄水池1座。</t>
  </si>
  <si>
    <t>产权归属：眉县国有营头林场
联农带农机制：通过引导、扶持，助力乡村振兴，促进区域经济多样发展。同时项目的实施预计可带动周边群众增收，年增加群众收入15万元以上，人均年收入增加预计10000元以上。  
绩效目标：项目实施可有效提升生态系统稳定，提高森林质量。有利于改善林分卫生状况，增强抵御自然灾害的能力。</t>
  </si>
  <si>
    <t>128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</si>
</sst>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178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name val="仿宋_GB2312"/>
      <family val="3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仿宋_GB2312"/>
      <family val="3"/>
      <charset val="134"/>
    </font>
    <font>
      <b/>
      <sz val="36"/>
      <name val="方正小标宋简体"/>
      <family val="4"/>
      <charset val="134"/>
    </font>
    <font>
      <sz val="36"/>
      <name val="方正小标宋简体"/>
      <family val="4"/>
      <charset val="134"/>
    </font>
    <font>
      <b/>
      <sz val="12"/>
      <name val="宋体"/>
      <charset val="134"/>
    </font>
    <font>
      <b/>
      <sz val="10"/>
      <name val="黑体"/>
      <family val="3"/>
      <charset val="134"/>
    </font>
    <font>
      <b/>
      <sz val="16"/>
      <name val="仿宋_GB2312"/>
      <family val="3"/>
      <charset val="134"/>
    </font>
    <font>
      <b/>
      <sz val="14"/>
      <color theme="1"/>
      <name val="黑体"/>
      <family val="3"/>
      <charset val="134"/>
    </font>
    <font>
      <sz val="14"/>
      <name val="仿宋"/>
      <family val="3"/>
      <charset val="134"/>
    </font>
    <font>
      <b/>
      <sz val="12"/>
      <color theme="1"/>
      <name val="仿宋_GB2312"/>
      <family val="3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name val="楷体_GB2312"/>
      <family val="3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仿宋_GB2312"/>
      <family val="3"/>
      <charset val="134"/>
    </font>
    <font>
      <b/>
      <sz val="10"/>
      <name val="仿宋_GB2312"/>
      <family val="3"/>
      <charset val="134"/>
    </font>
    <font>
      <b/>
      <sz val="12"/>
      <name val="仿宋"/>
      <family val="3"/>
      <charset val="134"/>
    </font>
    <font>
      <b/>
      <sz val="10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5"/>
      <color theme="1"/>
      <name val="楷体_GB2312"/>
      <family val="3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等线"/>
      <charset val="134"/>
    </font>
    <font>
      <sz val="11"/>
      <color indexed="6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Tahoma"/>
      <family val="2"/>
      <charset val="134"/>
    </font>
    <font>
      <sz val="10"/>
      <name val="Arial"/>
      <family val="2"/>
      <charset val="0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2"/>
      <name val="Arial"/>
      <family val="2"/>
      <charset val="0"/>
    </font>
    <font>
      <b/>
      <sz val="12"/>
      <color indexed="8"/>
      <name val="楷体_GB2312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1">
    <xf numFmtId="0" fontId="0" fillId="0" borderId="0">
      <alignment vertical="center"/>
    </xf>
    <xf numFmtId="0" fontId="35" fillId="5" borderId="11" applyNumberForma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3" fillId="1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12" borderId="0" applyNumberFormat="false" applyBorder="false" applyAlignment="false" applyProtection="false">
      <alignment vertical="center"/>
    </xf>
    <xf numFmtId="0" fontId="42" fillId="1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3" fillId="13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0" fillId="10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9" fillId="0" borderId="0"/>
    <xf numFmtId="0" fontId="33" fillId="6" borderId="0" applyNumberFormat="false" applyBorder="false" applyAlignment="false" applyProtection="false">
      <alignment vertical="center"/>
    </xf>
    <xf numFmtId="0" fontId="45" fillId="0" borderId="16" applyNumberFormat="false" applyFill="false" applyAlignment="false" applyProtection="false">
      <alignment vertical="center"/>
    </xf>
    <xf numFmtId="0" fontId="50" fillId="26" borderId="18" applyNumberFormat="false" applyAlignment="false" applyProtection="false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8" borderId="0" applyNumberFormat="false" applyBorder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7" fillId="7" borderId="13" applyNumberFormat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6" fillId="0" borderId="12" applyNumberFormat="false" applyFill="false" applyAlignment="false" applyProtection="false">
      <alignment vertical="center"/>
    </xf>
    <xf numFmtId="0" fontId="46" fillId="19" borderId="13" applyNumberFormat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35" fillId="5" borderId="11" applyNumberFormat="false" applyProtection="false">
      <alignment vertical="center"/>
    </xf>
    <xf numFmtId="0" fontId="39" fillId="0" borderId="0"/>
    <xf numFmtId="0" fontId="0" fillId="20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23" borderId="17" applyNumberFormat="false" applyFont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0" borderId="0"/>
    <xf numFmtId="0" fontId="48" fillId="0" borderId="12" applyNumberFormat="false" applyFill="false" applyAlignment="false" applyProtection="false">
      <alignment vertical="center"/>
    </xf>
    <xf numFmtId="0" fontId="1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1" fillId="0" borderId="0"/>
    <xf numFmtId="0" fontId="43" fillId="0" borderId="15" applyNumberFormat="false" applyFill="false" applyAlignment="false" applyProtection="false">
      <alignment vertical="center"/>
    </xf>
    <xf numFmtId="0" fontId="51" fillId="7" borderId="19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9" fillId="0" borderId="0"/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33" fillId="28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0" fillId="3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8" fillId="2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justify" vertical="center"/>
    </xf>
    <xf numFmtId="0" fontId="5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justify" vertical="center"/>
    </xf>
    <xf numFmtId="0" fontId="9" fillId="2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justify" vertical="center"/>
    </xf>
    <xf numFmtId="0" fontId="10" fillId="0" borderId="0" xfId="0" applyFont="true" applyFill="true" applyBorder="true" applyAlignment="true">
      <alignment horizontal="center" vertical="center"/>
    </xf>
    <xf numFmtId="0" fontId="11" fillId="2" borderId="0" xfId="0" applyFont="true" applyFill="true" applyBorder="true" applyAlignment="true">
      <alignment horizontal="center" wrapText="true"/>
    </xf>
    <xf numFmtId="0" fontId="11" fillId="0" borderId="0" xfId="0" applyFont="true" applyFill="true" applyBorder="true" applyAlignment="true">
      <alignment horizontal="center"/>
    </xf>
    <xf numFmtId="0" fontId="11" fillId="0" borderId="0" xfId="0" applyFont="true" applyFill="true" applyBorder="true" applyAlignment="true">
      <alignment horizontal="justify"/>
    </xf>
    <xf numFmtId="0" fontId="11" fillId="0" borderId="0" xfId="0" applyFont="true" applyFill="true" applyBorder="true" applyAlignment="true">
      <alignment horizontal="left"/>
    </xf>
    <xf numFmtId="0" fontId="12" fillId="2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2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2" borderId="3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49" fontId="13" fillId="2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justify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14" fillId="2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justify" vertical="center" wrapText="true"/>
    </xf>
    <xf numFmtId="0" fontId="15" fillId="0" borderId="4" xfId="0" applyFont="true" applyFill="true" applyBorder="true" applyAlignment="true">
      <alignment vertical="center" wrapText="true"/>
    </xf>
    <xf numFmtId="49" fontId="16" fillId="2" borderId="4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justify" vertical="center" wrapText="true"/>
    </xf>
    <xf numFmtId="0" fontId="17" fillId="0" borderId="4" xfId="0" applyFont="true" applyFill="true" applyBorder="true" applyAlignment="true">
      <alignment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8" fillId="0" borderId="4" xfId="0" applyFont="true" applyFill="true" applyBorder="true" applyAlignment="true">
      <alignment horizontal="justify" vertical="center"/>
    </xf>
    <xf numFmtId="0" fontId="18" fillId="0" borderId="4" xfId="0" applyFont="true" applyFill="true" applyBorder="true" applyAlignment="true">
      <alignment vertical="center"/>
    </xf>
    <xf numFmtId="0" fontId="16" fillId="2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justify" vertical="center" wrapText="true"/>
    </xf>
    <xf numFmtId="0" fontId="16" fillId="0" borderId="4" xfId="0" applyFont="true" applyFill="true" applyBorder="true" applyAlignment="true">
      <alignment horizontal="left" vertical="center" wrapText="true"/>
    </xf>
    <xf numFmtId="0" fontId="8" fillId="0" borderId="4" xfId="83" applyFont="true" applyFill="true" applyBorder="true" applyAlignment="true">
      <alignment horizontal="left" vertical="center" wrapText="true"/>
    </xf>
    <xf numFmtId="0" fontId="8" fillId="0" borderId="4" xfId="83" applyFont="true" applyFill="true" applyBorder="true" applyAlignment="true">
      <alignment horizontal="justify" vertical="center" wrapText="true"/>
    </xf>
    <xf numFmtId="0" fontId="19" fillId="0" borderId="4" xfId="0" applyFont="true" applyFill="true" applyBorder="true" applyAlignment="true">
      <alignment horizontal="justify" vertical="center" wrapText="true"/>
    </xf>
    <xf numFmtId="0" fontId="8" fillId="0" borderId="4" xfId="0" applyNumberFormat="true" applyFont="true" applyFill="true" applyBorder="true" applyAlignment="true">
      <alignment horizontal="left" vertical="center" wrapText="true"/>
    </xf>
    <xf numFmtId="0" fontId="16" fillId="0" borderId="4" xfId="0" applyNumberFormat="true" applyFont="true" applyFill="true" applyBorder="true" applyAlignment="true">
      <alignment horizontal="justify" vertical="center" wrapText="true"/>
    </xf>
    <xf numFmtId="0" fontId="16" fillId="0" borderId="4" xfId="0" applyNumberFormat="true" applyFont="true" applyFill="true" applyBorder="true" applyAlignment="true">
      <alignment horizontal="left" vertical="center" wrapText="true"/>
    </xf>
    <xf numFmtId="49" fontId="8" fillId="0" borderId="4" xfId="0" applyNumberFormat="true" applyFont="true" applyFill="true" applyBorder="true" applyAlignment="true">
      <alignment horizontal="justify" vertical="center" wrapText="true"/>
    </xf>
    <xf numFmtId="49" fontId="8" fillId="0" borderId="4" xfId="0" applyNumberFormat="true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justify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20" fillId="0" borderId="4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left" vertical="center"/>
    </xf>
    <xf numFmtId="0" fontId="8" fillId="0" borderId="4" xfId="0" applyFont="true" applyFill="true" applyBorder="true" applyAlignment="true">
      <alignment horizontal="justify" vertical="center"/>
    </xf>
    <xf numFmtId="0" fontId="8" fillId="0" borderId="4" xfId="0" applyFont="true" applyFill="true" applyBorder="true" applyAlignment="true">
      <alignment horizontal="left" vertical="center"/>
    </xf>
    <xf numFmtId="49" fontId="8" fillId="0" borderId="4" xfId="0" applyNumberFormat="true" applyFont="true" applyFill="true" applyBorder="true" applyAlignment="true">
      <alignment horizontal="left" vertical="center" wrapText="true"/>
    </xf>
    <xf numFmtId="0" fontId="8" fillId="2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19" fillId="0" borderId="4" xfId="83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16" fillId="0" borderId="4" xfId="83" applyFont="true" applyFill="true" applyBorder="true" applyAlignment="true">
      <alignment horizontal="justify" vertical="center" wrapText="true"/>
    </xf>
    <xf numFmtId="49" fontId="16" fillId="0" borderId="4" xfId="0" applyNumberFormat="true" applyFont="true" applyFill="true" applyBorder="true" applyAlignment="true">
      <alignment horizontal="justify" vertical="center" wrapText="true"/>
    </xf>
    <xf numFmtId="49" fontId="16" fillId="0" borderId="4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wrapText="true"/>
    </xf>
    <xf numFmtId="0" fontId="11" fillId="0" borderId="0" xfId="0" applyFont="true" applyFill="true" applyBorder="true" applyAlignment="true">
      <alignment horizontal="center"/>
    </xf>
    <xf numFmtId="0" fontId="12" fillId="0" borderId="4" xfId="0" applyFont="true" applyFill="true" applyBorder="true" applyAlignment="true">
      <alignment horizontal="center" vertical="center" wrapText="true"/>
    </xf>
    <xf numFmtId="0" fontId="21" fillId="0" borderId="4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6" fillId="0" borderId="4" xfId="0" applyNumberFormat="true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8" fillId="0" borderId="4" xfId="83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4" xfId="66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49" fontId="8" fillId="0" borderId="4" xfId="0" applyNumberFormat="true" applyFont="true" applyFill="true" applyBorder="true" applyAlignment="true">
      <alignment horizontal="center" vertical="center" wrapText="true"/>
    </xf>
    <xf numFmtId="49" fontId="16" fillId="0" borderId="4" xfId="0" applyNumberFormat="true" applyFont="true" applyFill="true" applyBorder="true" applyAlignment="true">
      <alignment horizontal="center" vertical="center" wrapText="true"/>
    </xf>
    <xf numFmtId="49" fontId="16" fillId="0" borderId="4" xfId="0" applyNumberFormat="true" applyFont="true" applyFill="true" applyBorder="true" applyAlignment="true">
      <alignment horizontal="center" vertical="center" wrapText="true"/>
    </xf>
    <xf numFmtId="0" fontId="19" fillId="0" borderId="0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16" fillId="0" borderId="4" xfId="0" applyNumberFormat="true" applyFont="true" applyFill="true" applyBorder="true" applyAlignment="true">
      <alignment horizontal="center" vertical="center" wrapText="true"/>
    </xf>
    <xf numFmtId="0" fontId="11" fillId="0" borderId="6" xfId="0" applyFont="true" applyFill="true" applyBorder="true" applyAlignment="true">
      <alignment horizontal="center"/>
    </xf>
    <xf numFmtId="0" fontId="12" fillId="0" borderId="7" xfId="0" applyFont="true" applyFill="true" applyBorder="true" applyAlignment="true">
      <alignment horizontal="center" vertical="center" wrapText="true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22" fillId="0" borderId="4" xfId="0" applyFont="true" applyFill="true" applyBorder="true" applyAlignment="true">
      <alignment horizontal="center" vertical="center"/>
    </xf>
    <xf numFmtId="0" fontId="23" fillId="0" borderId="4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/>
    </xf>
    <xf numFmtId="0" fontId="12" fillId="0" borderId="8" xfId="0" applyFont="true" applyFill="true" applyBorder="true" applyAlignment="true">
      <alignment horizontal="center" vertical="center" wrapText="true"/>
    </xf>
    <xf numFmtId="0" fontId="12" fillId="0" borderId="9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 applyProtection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/>
    </xf>
    <xf numFmtId="0" fontId="12" fillId="0" borderId="6" xfId="0" applyFont="true" applyFill="true" applyBorder="true" applyAlignment="true">
      <alignment horizontal="center" vertical="center" wrapText="true"/>
    </xf>
    <xf numFmtId="0" fontId="12" fillId="0" borderId="1" xfId="25" applyNumberFormat="true" applyFont="true" applyFill="true" applyBorder="true" applyAlignment="true">
      <alignment horizontal="center" vertical="center" wrapText="true"/>
    </xf>
    <xf numFmtId="0" fontId="12" fillId="0" borderId="2" xfId="25" applyNumberFormat="true" applyFont="true" applyFill="true" applyBorder="true" applyAlignment="true">
      <alignment horizontal="center" vertical="center" wrapText="true"/>
    </xf>
    <xf numFmtId="0" fontId="12" fillId="0" borderId="3" xfId="25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vertical="center"/>
    </xf>
    <xf numFmtId="0" fontId="19" fillId="0" borderId="4" xfId="0" applyFont="true" applyFill="true" applyBorder="true" applyAlignment="true">
      <alignment horizontal="left" vertical="center" wrapText="true"/>
    </xf>
    <xf numFmtId="0" fontId="8" fillId="0" borderId="10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justify" vertical="center" wrapText="true"/>
    </xf>
    <xf numFmtId="0" fontId="16" fillId="0" borderId="4" xfId="0" applyFont="true" applyFill="true" applyBorder="true" applyAlignment="true">
      <alignment horizontal="justify" vertical="center" wrapText="true"/>
    </xf>
    <xf numFmtId="0" fontId="16" fillId="0" borderId="4" xfId="0" applyFont="true" applyFill="true" applyBorder="true" applyAlignment="true">
      <alignment horizontal="justify" vertical="center" wrapText="true"/>
    </xf>
    <xf numFmtId="0" fontId="16" fillId="0" borderId="4" xfId="0" applyFont="true" applyFill="true" applyBorder="true" applyAlignment="true">
      <alignment horizontal="left" vertical="center" wrapText="true"/>
    </xf>
    <xf numFmtId="0" fontId="16" fillId="0" borderId="4" xfId="0" applyFont="true" applyFill="true" applyBorder="true" applyAlignment="true">
      <alignment vertical="center" wrapText="true"/>
    </xf>
    <xf numFmtId="49" fontId="8" fillId="2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6" fillId="2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/>
    </xf>
    <xf numFmtId="0" fontId="8" fillId="0" borderId="4" xfId="65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/>
    </xf>
    <xf numFmtId="0" fontId="8" fillId="0" borderId="4" xfId="65" applyFont="true" applyFill="true" applyBorder="true" applyAlignment="true">
      <alignment horizontal="center" vertical="center"/>
    </xf>
    <xf numFmtId="178" fontId="8" fillId="0" borderId="4" xfId="0" applyNumberFormat="true" applyFont="true" applyFill="true" applyBorder="true" applyAlignment="true">
      <alignment horizontal="center" vertical="center" wrapText="true"/>
    </xf>
    <xf numFmtId="178" fontId="8" fillId="0" borderId="4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vertical="center"/>
    </xf>
    <xf numFmtId="0" fontId="16" fillId="0" borderId="4" xfId="83" applyFont="true" applyFill="true" applyBorder="true" applyAlignment="true">
      <alignment horizontal="center" vertical="center" wrapText="true"/>
    </xf>
    <xf numFmtId="177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8" fillId="2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8" fillId="0" borderId="4" xfId="66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justify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24" fillId="0" borderId="4" xfId="0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vertical="center"/>
    </xf>
    <xf numFmtId="0" fontId="8" fillId="0" borderId="5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/>
    </xf>
    <xf numFmtId="0" fontId="25" fillId="0" borderId="4" xfId="0" applyNumberFormat="true" applyFont="true" applyFill="true" applyBorder="true" applyAlignment="true">
      <alignment horizontal="center" vertical="center" wrapText="true"/>
    </xf>
    <xf numFmtId="0" fontId="26" fillId="0" borderId="4" xfId="0" applyFont="true" applyFill="true" applyBorder="true" applyAlignment="true">
      <alignment horizontal="center" vertical="center" wrapText="true"/>
    </xf>
    <xf numFmtId="178" fontId="8" fillId="0" borderId="4" xfId="0" applyNumberFormat="true" applyFont="true" applyFill="true" applyBorder="true" applyAlignment="true">
      <alignment horizontal="center" vertical="center" wrapText="true"/>
    </xf>
    <xf numFmtId="178" fontId="8" fillId="0" borderId="4" xfId="83" applyNumberFormat="true" applyFont="true" applyFill="true" applyBorder="true" applyAlignment="true">
      <alignment horizontal="center" vertical="center" wrapText="true"/>
    </xf>
    <xf numFmtId="176" fontId="8" fillId="0" borderId="4" xfId="83" applyNumberFormat="true" applyFont="true" applyFill="true" applyBorder="true" applyAlignment="true">
      <alignment horizontal="center" vertical="center" wrapText="true"/>
    </xf>
    <xf numFmtId="178" fontId="16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25" fillId="0" borderId="4" xfId="83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left" vertical="center"/>
    </xf>
    <xf numFmtId="0" fontId="8" fillId="2" borderId="4" xfId="0" applyFont="true" applyFill="true" applyBorder="true" applyAlignment="true">
      <alignment horizontal="justify" vertical="center" wrapText="true"/>
    </xf>
    <xf numFmtId="0" fontId="8" fillId="2" borderId="4" xfId="0" applyFont="true" applyFill="true" applyBorder="true" applyAlignment="true">
      <alignment horizontal="left" vertical="center" wrapText="true"/>
    </xf>
    <xf numFmtId="0" fontId="8" fillId="2" borderId="4" xfId="0" applyFont="true" applyFill="true" applyBorder="true" applyAlignment="true">
      <alignment horizontal="justify" vertical="top" wrapText="true"/>
    </xf>
    <xf numFmtId="0" fontId="8" fillId="2" borderId="3" xfId="83" applyFont="true" applyFill="true" applyBorder="true" applyAlignment="true">
      <alignment horizontal="left" vertical="center" wrapText="true"/>
    </xf>
    <xf numFmtId="0" fontId="8" fillId="2" borderId="3" xfId="83" applyFont="true" applyFill="true" applyBorder="true" applyAlignment="true">
      <alignment horizontal="justify" vertical="center" wrapText="true"/>
    </xf>
    <xf numFmtId="0" fontId="8" fillId="2" borderId="4" xfId="0" applyFont="true" applyFill="true" applyBorder="true" applyAlignment="true">
      <alignment horizontal="center" vertical="center"/>
    </xf>
    <xf numFmtId="177" fontId="8" fillId="2" borderId="4" xfId="83" applyNumberFormat="true" applyFont="true" applyFill="true" applyBorder="true" applyAlignment="true">
      <alignment horizontal="center" vertical="center" wrapText="true"/>
    </xf>
    <xf numFmtId="0" fontId="8" fillId="2" borderId="3" xfId="83" applyFont="true" applyFill="true" applyBorder="true" applyAlignment="true">
      <alignment horizontal="center" vertical="center" wrapText="true"/>
    </xf>
    <xf numFmtId="0" fontId="25" fillId="2" borderId="4" xfId="0" applyNumberFormat="true" applyFont="true" applyFill="true" applyBorder="true" applyAlignment="true">
      <alignment horizontal="center" vertical="center" wrapText="true"/>
    </xf>
    <xf numFmtId="49" fontId="25" fillId="2" borderId="4" xfId="0" applyNumberFormat="true" applyFont="true" applyFill="true" applyBorder="true" applyAlignment="true">
      <alignment horizontal="center" vertical="center" wrapText="true"/>
    </xf>
    <xf numFmtId="0" fontId="8" fillId="2" borderId="4" xfId="0" applyNumberFormat="true" applyFont="true" applyFill="true" applyBorder="true" applyAlignment="true">
      <alignment horizontal="center" vertical="center"/>
    </xf>
    <xf numFmtId="0" fontId="8" fillId="2" borderId="4" xfId="83" applyFont="true" applyFill="true" applyBorder="true" applyAlignment="true">
      <alignment horizontal="center" vertical="center" wrapText="true"/>
    </xf>
    <xf numFmtId="0" fontId="8" fillId="2" borderId="3" xfId="0" applyFont="true" applyFill="true" applyBorder="true" applyAlignment="true">
      <alignment horizontal="center" vertical="center" wrapText="true"/>
    </xf>
    <xf numFmtId="0" fontId="19" fillId="0" borderId="4" xfId="83" applyFont="true" applyFill="true" applyBorder="true" applyAlignment="true">
      <alignment horizontal="center" vertical="center" wrapText="true"/>
    </xf>
    <xf numFmtId="0" fontId="8" fillId="0" borderId="3" xfId="83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49" fontId="27" fillId="0" borderId="4" xfId="0" applyNumberFormat="true" applyFont="true" applyFill="true" applyBorder="true" applyAlignment="true">
      <alignment horizontal="center" vertical="center" wrapText="true"/>
    </xf>
    <xf numFmtId="49" fontId="28" fillId="0" borderId="4" xfId="0" applyNumberFormat="true" applyFont="true" applyFill="true" applyBorder="true" applyAlignment="true">
      <alignment horizontal="center" vertical="center" wrapText="true"/>
    </xf>
    <xf numFmtId="0" fontId="29" fillId="0" borderId="0" xfId="0" applyFont="true" applyAlignment="true">
      <alignment horizontal="justify" vertical="center"/>
    </xf>
    <xf numFmtId="0" fontId="30" fillId="0" borderId="4" xfId="0" applyFont="true" applyFill="true" applyBorder="true" applyAlignment="true">
      <alignment horizontal="center" vertical="center" wrapText="true"/>
    </xf>
    <xf numFmtId="0" fontId="31" fillId="0" borderId="0" xfId="0" applyFont="true" applyFill="true" applyBorder="true" applyAlignment="true">
      <alignment horizontal="center" vertical="center" wrapText="true"/>
    </xf>
    <xf numFmtId="0" fontId="31" fillId="0" borderId="4" xfId="0" applyFont="true" applyFill="true" applyBorder="true" applyAlignment="true">
      <alignment horizontal="center" vertical="center" wrapText="true"/>
    </xf>
  </cellXfs>
  <cellStyles count="91">
    <cellStyle name="常规" xfId="0" builtinId="0"/>
    <cellStyle name="输入 4 2" xfId="1"/>
    <cellStyle name="常规 9 2" xfId="2"/>
    <cellStyle name="常规 9" xfId="3"/>
    <cellStyle name="常规 7" xfId="4"/>
    <cellStyle name="常规 6 4 2" xfId="5"/>
    <cellStyle name="常规 8" xfId="6"/>
    <cellStyle name="常规 6 3 2" xfId="7"/>
    <cellStyle name="常规 6 3" xfId="8"/>
    <cellStyle name="常规 6 2 2" xfId="9"/>
    <cellStyle name="常规 6 2" xfId="10"/>
    <cellStyle name="常规 5 3 2" xfId="11"/>
    <cellStyle name="强调文字颜色 3" xfId="12" builtinId="37"/>
    <cellStyle name="40% - 强调文字颜色 2" xfId="13" builtinId="35"/>
    <cellStyle name="60% - 强调文字颜色 2" xfId="14" builtinId="36"/>
    <cellStyle name="常规 2" xfId="15"/>
    <cellStyle name="强调文字颜色 2" xfId="16" builtinId="33"/>
    <cellStyle name="适中" xfId="17" builtinId="28"/>
    <cellStyle name="常规 5 3" xfId="18"/>
    <cellStyle name="强调文字颜色 1" xfId="19" builtinId="29"/>
    <cellStyle name="标题 4" xfId="20" builtinId="19"/>
    <cellStyle name="40% - 强调文字颜色 1" xfId="21" builtinId="31"/>
    <cellStyle name="常规 14 2" xfId="22"/>
    <cellStyle name="好" xfId="23" builtinId="26"/>
    <cellStyle name="标题" xfId="24" builtinId="15"/>
    <cellStyle name="常规 3" xfId="25"/>
    <cellStyle name="60% - 强调文字颜色 1" xfId="26" builtinId="32"/>
    <cellStyle name="链接单元格" xfId="27" builtinId="24"/>
    <cellStyle name="检查单元格" xfId="28" builtinId="23"/>
    <cellStyle name="常规 27 3" xfId="29"/>
    <cellStyle name="常规 6" xfId="30"/>
    <cellStyle name="40% - 强调文字颜色 3" xfId="31" builtinId="39"/>
    <cellStyle name="强调文字颜色 4" xfId="32" builtinId="41"/>
    <cellStyle name="千位分隔[0]" xfId="33" builtinId="6"/>
    <cellStyle name="已访问的超链接" xfId="34" builtinId="9"/>
    <cellStyle name="计算" xfId="35" builtinId="22"/>
    <cellStyle name="20% - 强调文字颜色 4" xfId="36" builtinId="42"/>
    <cellStyle name="差" xfId="37" builtinId="27"/>
    <cellStyle name="货币" xfId="38" builtinId="4"/>
    <cellStyle name="标题 1" xfId="39" builtinId="16"/>
    <cellStyle name="输入" xfId="40" builtinId="20"/>
    <cellStyle name="60% - 强调文字颜色 5" xfId="41" builtinId="48"/>
    <cellStyle name="输入 4" xfId="42"/>
    <cellStyle name="常规 5" xfId="43"/>
    <cellStyle name="20% - 强调文字颜色 2" xfId="44" builtinId="34"/>
    <cellStyle name="警告文本" xfId="45" builtinId="11"/>
    <cellStyle name="注释" xfId="46" builtinId="10"/>
    <cellStyle name="60% - 强调文字颜色 4" xfId="47" builtinId="44"/>
    <cellStyle name="常规 16 2" xfId="48"/>
    <cellStyle name="常规 4" xfId="49"/>
    <cellStyle name="标题 2" xfId="50" builtinId="17"/>
    <cellStyle name="常规 3 2" xfId="51"/>
    <cellStyle name="千位分隔" xfId="52" builtinId="3"/>
    <cellStyle name="20% - 强调文字颜色 1" xfId="53" builtinId="30"/>
    <cellStyle name="百分比" xfId="54" builtinId="5"/>
    <cellStyle name="汇总" xfId="55" builtinId="25"/>
    <cellStyle name="常规 3 2 2" xfId="56"/>
    <cellStyle name="解释性文本" xfId="57" builtinId="53"/>
    <cellStyle name="常规 8 2" xfId="58"/>
    <cellStyle name="20% - 强调文字颜色 3" xfId="59" builtinId="38"/>
    <cellStyle name="常规 2 4 2" xfId="60"/>
    <cellStyle name="标题 3" xfId="61" builtinId="18"/>
    <cellStyle name="输出" xfId="62" builtinId="21"/>
    <cellStyle name="40% - 强调文字颜色 4" xfId="63" builtinId="43"/>
    <cellStyle name="60% - 强调文字颜色 3" xfId="64" builtinId="40"/>
    <cellStyle name="常规 10" xfId="65"/>
    <cellStyle name="常规 2 2" xfId="66"/>
    <cellStyle name="20% - 强调文字颜色 5" xfId="67" builtinId="46"/>
    <cellStyle name="货币[0]" xfId="68" builtinId="7"/>
    <cellStyle name="40% - 强调文字颜色 5" xfId="69" builtinId="47"/>
    <cellStyle name="强调文字颜色 6" xfId="70" builtinId="49"/>
    <cellStyle name="20% - 强调文字颜色 6" xfId="71" builtinId="50"/>
    <cellStyle name="40% - 强调文字颜色 6" xfId="72" builtinId="51"/>
    <cellStyle name="常规 13 2" xfId="73"/>
    <cellStyle name="常规 2 4" xfId="74"/>
    <cellStyle name="常规 2 5" xfId="75"/>
    <cellStyle name="常规 15 2" xfId="76"/>
    <cellStyle name="常规 16" xfId="77"/>
    <cellStyle name="强调文字颜色 5" xfId="78" builtinId="45"/>
    <cellStyle name="常规 10 2" xfId="79"/>
    <cellStyle name="60% - 强调文字颜色 6" xfId="80" builtinId="52"/>
    <cellStyle name="超链接" xfId="81" builtinId="8"/>
    <cellStyle name="常规 13" xfId="82"/>
    <cellStyle name="常规 14" xfId="83"/>
    <cellStyle name="常规 15" xfId="84"/>
    <cellStyle name="常规 2 5 2" xfId="85"/>
    <cellStyle name="常规 29" xfId="86"/>
    <cellStyle name="常规 4 2" xfId="87"/>
    <cellStyle name="常规 4 2 2" xfId="88"/>
    <cellStyle name="常规 4 2 2 2" xfId="89"/>
    <cellStyle name="常规 6 4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334"/>
  <sheetViews>
    <sheetView tabSelected="1" zoomScale="80" zoomScaleNormal="80" workbookViewId="0">
      <pane ySplit="1" topLeftCell="A2" activePane="bottomLeft" state="frozen"/>
      <selection/>
      <selection pane="bottomLeft" activeCell="C4" sqref="C4:C6"/>
    </sheetView>
  </sheetViews>
  <sheetFormatPr defaultColWidth="9" defaultRowHeight="14.25"/>
  <cols>
    <col min="1" max="1" width="20.6916666666667" style="16" customWidth="true"/>
    <col min="2" max="2" width="17.8083333333333" style="17" customWidth="true"/>
    <col min="3" max="3" width="80.275" style="18" customWidth="true"/>
    <col min="4" max="4" width="63.0583333333333" style="19" customWidth="true"/>
    <col min="5" max="5" width="8.7" style="12" customWidth="true"/>
    <col min="6" max="6" width="7.95" style="20" customWidth="true"/>
    <col min="7" max="7" width="10.1333333333333" style="20" customWidth="true"/>
    <col min="8" max="10" width="6.66666666666667" style="20" customWidth="true"/>
    <col min="11" max="11" width="7.80833333333333" style="20" customWidth="true"/>
    <col min="12" max="12" width="8.9" style="20" customWidth="true"/>
    <col min="13" max="13" width="7.28333333333333" style="20" customWidth="true"/>
    <col min="14" max="14" width="10" style="20" customWidth="true"/>
    <col min="15" max="15" width="14.375" style="20" customWidth="true"/>
    <col min="16" max="16" width="13.125" style="20" customWidth="true"/>
    <col min="17" max="19" width="5.925" style="20" customWidth="true"/>
    <col min="20" max="20" width="13.9083333333333" style="20" customWidth="true"/>
    <col min="21" max="21" width="8.01666666666667" style="20" customWidth="true"/>
    <col min="22" max="23" width="9.625" style="20" customWidth="true"/>
    <col min="24" max="24" width="12.6333333333333" style="19" customWidth="true"/>
    <col min="25" max="16384" width="9" style="7"/>
  </cols>
  <sheetData>
    <row r="1" s="1" customFormat="true" ht="42" customHeight="true" spans="1:23">
      <c r="A1" s="21" t="s">
        <v>0</v>
      </c>
      <c r="B1" s="22"/>
      <c r="C1" s="23"/>
      <c r="E1" s="82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="1" customFormat="true" ht="54" customHeight="true" spans="1:24">
      <c r="A2" s="24" t="s">
        <v>1</v>
      </c>
      <c r="B2" s="25"/>
      <c r="C2" s="26"/>
      <c r="D2" s="27"/>
      <c r="E2" s="84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="1" customFormat="true" ht="21" customHeight="true" spans="1:24">
      <c r="A3" s="28"/>
      <c r="B3" s="29"/>
      <c r="C3" s="30"/>
      <c r="D3" s="31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107"/>
      <c r="Q3" s="107"/>
      <c r="R3" s="107"/>
      <c r="S3" s="107"/>
      <c r="T3" s="107"/>
      <c r="U3" s="107"/>
      <c r="V3" s="107"/>
      <c r="W3" s="118" t="s">
        <v>2</v>
      </c>
      <c r="X3" s="118"/>
    </row>
    <row r="4" s="2" customFormat="true" customHeight="true" spans="1:24">
      <c r="A4" s="32" t="s">
        <v>3</v>
      </c>
      <c r="B4" s="33" t="s">
        <v>4</v>
      </c>
      <c r="C4" s="34" t="s">
        <v>5</v>
      </c>
      <c r="D4" s="34" t="s">
        <v>6</v>
      </c>
      <c r="E4" s="34" t="s">
        <v>7</v>
      </c>
      <c r="F4" s="87" t="s">
        <v>8</v>
      </c>
      <c r="G4" s="87"/>
      <c r="H4" s="34" t="s">
        <v>9</v>
      </c>
      <c r="I4" s="87" t="s">
        <v>10</v>
      </c>
      <c r="J4" s="87" t="s">
        <v>11</v>
      </c>
      <c r="K4" s="87" t="s">
        <v>12</v>
      </c>
      <c r="L4" s="87"/>
      <c r="M4" s="87" t="s">
        <v>13</v>
      </c>
      <c r="N4" s="87"/>
      <c r="O4" s="87" t="s">
        <v>14</v>
      </c>
      <c r="P4" s="87"/>
      <c r="Q4" s="87"/>
      <c r="R4" s="87"/>
      <c r="S4" s="87"/>
      <c r="T4" s="87"/>
      <c r="U4" s="87"/>
      <c r="V4" s="119" t="s">
        <v>15</v>
      </c>
      <c r="W4" s="119" t="s">
        <v>16</v>
      </c>
      <c r="X4" s="119" t="s">
        <v>17</v>
      </c>
    </row>
    <row r="5" s="2" customFormat="true" ht="24" customHeight="true" spans="1:24">
      <c r="A5" s="35"/>
      <c r="B5" s="36"/>
      <c r="C5" s="37"/>
      <c r="D5" s="37"/>
      <c r="E5" s="37"/>
      <c r="F5" s="87"/>
      <c r="G5" s="87"/>
      <c r="H5" s="37"/>
      <c r="I5" s="87"/>
      <c r="J5" s="87"/>
      <c r="K5" s="87"/>
      <c r="L5" s="87"/>
      <c r="M5" s="87"/>
      <c r="N5" s="87"/>
      <c r="O5" s="34" t="s">
        <v>18</v>
      </c>
      <c r="P5" s="108" t="s">
        <v>19</v>
      </c>
      <c r="Q5" s="113"/>
      <c r="R5" s="113"/>
      <c r="S5" s="113"/>
      <c r="T5" s="114"/>
      <c r="U5" s="34" t="s">
        <v>20</v>
      </c>
      <c r="V5" s="120"/>
      <c r="W5" s="120"/>
      <c r="X5" s="120"/>
    </row>
    <row r="6" s="2" customFormat="true" ht="26.25" customHeight="true" spans="1:24">
      <c r="A6" s="38"/>
      <c r="B6" s="39"/>
      <c r="C6" s="40"/>
      <c r="D6" s="40"/>
      <c r="E6" s="40"/>
      <c r="F6" s="87" t="s">
        <v>21</v>
      </c>
      <c r="G6" s="87" t="s">
        <v>22</v>
      </c>
      <c r="H6" s="40"/>
      <c r="I6" s="87"/>
      <c r="J6" s="87"/>
      <c r="K6" s="87" t="s">
        <v>23</v>
      </c>
      <c r="L6" s="87" t="s">
        <v>24</v>
      </c>
      <c r="M6" s="87" t="s">
        <v>23</v>
      </c>
      <c r="N6" s="87" t="s">
        <v>24</v>
      </c>
      <c r="O6" s="40"/>
      <c r="P6" s="109" t="s">
        <v>25</v>
      </c>
      <c r="Q6" s="115" t="s">
        <v>26</v>
      </c>
      <c r="R6" s="115" t="s">
        <v>27</v>
      </c>
      <c r="S6" s="115" t="s">
        <v>28</v>
      </c>
      <c r="T6" s="115" t="s">
        <v>29</v>
      </c>
      <c r="U6" s="40"/>
      <c r="V6" s="121"/>
      <c r="W6" s="121"/>
      <c r="X6" s="121"/>
    </row>
    <row r="7" s="3" customFormat="true" ht="33" customHeight="true" spans="1:24">
      <c r="A7" s="41" t="s">
        <v>30</v>
      </c>
      <c r="B7" s="42"/>
      <c r="C7" s="43"/>
      <c r="D7" s="44"/>
      <c r="E7" s="44">
        <f>E8+E128+E150+E306+E318+E321</f>
        <v>233</v>
      </c>
      <c r="F7" s="44"/>
      <c r="G7" s="44"/>
      <c r="H7" s="44"/>
      <c r="I7" s="44"/>
      <c r="J7" s="44"/>
      <c r="K7" s="44"/>
      <c r="L7" s="44"/>
      <c r="M7" s="44"/>
      <c r="N7" s="44"/>
      <c r="O7" s="44">
        <f>O8+O128+O150+O306+O318+O321</f>
        <v>19174.9</v>
      </c>
      <c r="P7" s="44">
        <f>P8+P128+P150+P306+P318+P321</f>
        <v>19174.9</v>
      </c>
      <c r="Q7" s="44"/>
      <c r="R7" s="44"/>
      <c r="S7" s="44"/>
      <c r="T7" s="44">
        <f>T8+T128+T150+T306+T318+T321</f>
        <v>19174.9</v>
      </c>
      <c r="U7" s="122"/>
      <c r="V7" s="122"/>
      <c r="W7" s="122"/>
      <c r="X7" s="123"/>
    </row>
    <row r="8" s="4" customFormat="true" ht="28" customHeight="true" spans="1:24">
      <c r="A8" s="45" t="s">
        <v>31</v>
      </c>
      <c r="B8" s="46"/>
      <c r="C8" s="47"/>
      <c r="D8" s="48"/>
      <c r="E8" s="88">
        <f>E9+E42+E76+E114+E121</f>
        <v>96</v>
      </c>
      <c r="F8" s="88"/>
      <c r="G8" s="88"/>
      <c r="H8" s="88"/>
      <c r="I8" s="88"/>
      <c r="J8" s="88"/>
      <c r="K8" s="88"/>
      <c r="L8" s="88"/>
      <c r="M8" s="88"/>
      <c r="N8" s="88"/>
      <c r="O8" s="88">
        <f>O9+O42+O76+O114+O121</f>
        <v>11343</v>
      </c>
      <c r="P8" s="88">
        <f>P9+P42+P76+P114+P121</f>
        <v>11343</v>
      </c>
      <c r="Q8" s="88"/>
      <c r="R8" s="88"/>
      <c r="S8" s="88"/>
      <c r="T8" s="88">
        <f>T9+T42+T76+T114+T121</f>
        <v>11343</v>
      </c>
      <c r="U8" s="124"/>
      <c r="V8" s="124"/>
      <c r="W8" s="124"/>
      <c r="X8" s="125"/>
    </row>
    <row r="9" s="5" customFormat="true" ht="29" customHeight="true" spans="1:24">
      <c r="A9" s="49" t="s">
        <v>32</v>
      </c>
      <c r="B9" s="50"/>
      <c r="C9" s="51"/>
      <c r="D9" s="52"/>
      <c r="E9" s="88">
        <f>E10+E29+E35</f>
        <v>28</v>
      </c>
      <c r="F9" s="88"/>
      <c r="G9" s="88"/>
      <c r="H9" s="88"/>
      <c r="I9" s="88"/>
      <c r="J9" s="88"/>
      <c r="K9" s="88"/>
      <c r="L9" s="88"/>
      <c r="M9" s="88"/>
      <c r="N9" s="88"/>
      <c r="O9" s="88">
        <f>O10+O29+O35</f>
        <v>4284.2</v>
      </c>
      <c r="P9" s="88">
        <f>P10+P29+P35</f>
        <v>4284.2</v>
      </c>
      <c r="Q9" s="88"/>
      <c r="R9" s="88"/>
      <c r="S9" s="88"/>
      <c r="T9" s="88">
        <f>T10+T29+T35</f>
        <v>4284.2</v>
      </c>
      <c r="U9" s="126"/>
      <c r="V9" s="126"/>
      <c r="W9" s="126"/>
      <c r="X9" s="127"/>
    </row>
    <row r="10" s="1" customFormat="true" ht="34" customHeight="true" spans="1:24">
      <c r="A10" s="49" t="s">
        <v>33</v>
      </c>
      <c r="B10" s="53"/>
      <c r="C10" s="54"/>
      <c r="D10" s="55"/>
      <c r="E10" s="89">
        <f>SUM(E11:E28)</f>
        <v>18</v>
      </c>
      <c r="F10" s="89"/>
      <c r="G10" s="89"/>
      <c r="H10" s="89"/>
      <c r="I10" s="89"/>
      <c r="J10" s="89"/>
      <c r="K10" s="89"/>
      <c r="L10" s="89"/>
      <c r="M10" s="89"/>
      <c r="N10" s="89"/>
      <c r="O10" s="89">
        <f>SUM(O11:O28)</f>
        <v>2089.2</v>
      </c>
      <c r="P10" s="89">
        <f>SUM(P11:P28)</f>
        <v>2089.2</v>
      </c>
      <c r="Q10" s="89"/>
      <c r="R10" s="89"/>
      <c r="S10" s="89"/>
      <c r="T10" s="89">
        <f>SUM(T11:T28)</f>
        <v>2089.2</v>
      </c>
      <c r="U10" s="128"/>
      <c r="V10" s="128"/>
      <c r="W10" s="128"/>
      <c r="X10" s="129"/>
    </row>
    <row r="11" s="6" customFormat="true" ht="100" customHeight="true" spans="1:24">
      <c r="A11" s="56">
        <v>1</v>
      </c>
      <c r="B11" s="57" t="s">
        <v>34</v>
      </c>
      <c r="C11" s="58" t="s">
        <v>35</v>
      </c>
      <c r="D11" s="59" t="s">
        <v>36</v>
      </c>
      <c r="E11" s="90">
        <v>1</v>
      </c>
      <c r="F11" s="91" t="s">
        <v>37</v>
      </c>
      <c r="G11" s="91" t="s">
        <v>38</v>
      </c>
      <c r="H11" s="91" t="s">
        <v>39</v>
      </c>
      <c r="I11" s="91" t="s">
        <v>39</v>
      </c>
      <c r="J11" s="91" t="s">
        <v>39</v>
      </c>
      <c r="K11" s="90">
        <v>32</v>
      </c>
      <c r="L11" s="90">
        <v>97</v>
      </c>
      <c r="M11" s="90">
        <v>104</v>
      </c>
      <c r="N11" s="90">
        <v>386</v>
      </c>
      <c r="O11" s="78">
        <v>196</v>
      </c>
      <c r="P11" s="78">
        <v>196</v>
      </c>
      <c r="Q11" s="78"/>
      <c r="R11" s="78"/>
      <c r="S11" s="78"/>
      <c r="T11" s="78">
        <v>196</v>
      </c>
      <c r="U11" s="91"/>
      <c r="V11" s="91" t="s">
        <v>40</v>
      </c>
      <c r="W11" s="91" t="s">
        <v>41</v>
      </c>
      <c r="X11" s="65" t="s">
        <v>42</v>
      </c>
    </row>
    <row r="12" s="6" customFormat="true" ht="94" customHeight="true" spans="1:24">
      <c r="A12" s="56">
        <v>2</v>
      </c>
      <c r="B12" s="60" t="s">
        <v>43</v>
      </c>
      <c r="C12" s="61" t="s">
        <v>44</v>
      </c>
      <c r="D12" s="59" t="s">
        <v>45</v>
      </c>
      <c r="E12" s="92">
        <v>1</v>
      </c>
      <c r="F12" s="93" t="s">
        <v>37</v>
      </c>
      <c r="G12" s="93" t="s">
        <v>46</v>
      </c>
      <c r="H12" s="91" t="s">
        <v>39</v>
      </c>
      <c r="I12" s="91" t="s">
        <v>39</v>
      </c>
      <c r="J12" s="91" t="s">
        <v>39</v>
      </c>
      <c r="K12" s="103">
        <v>24</v>
      </c>
      <c r="L12" s="91">
        <v>62</v>
      </c>
      <c r="M12" s="91">
        <v>53</v>
      </c>
      <c r="N12" s="91">
        <v>181</v>
      </c>
      <c r="O12" s="93">
        <v>90</v>
      </c>
      <c r="P12" s="93">
        <v>90</v>
      </c>
      <c r="Q12" s="78"/>
      <c r="R12" s="78"/>
      <c r="S12" s="78"/>
      <c r="T12" s="93">
        <v>90</v>
      </c>
      <c r="U12" s="91"/>
      <c r="V12" s="91" t="s">
        <v>40</v>
      </c>
      <c r="W12" s="91" t="s">
        <v>41</v>
      </c>
      <c r="X12" s="65" t="s">
        <v>42</v>
      </c>
    </row>
    <row r="13" s="6" customFormat="true" ht="93" customHeight="true" spans="1:24">
      <c r="A13" s="56">
        <v>3</v>
      </c>
      <c r="B13" s="57" t="s">
        <v>47</v>
      </c>
      <c r="C13" s="62" t="s">
        <v>48</v>
      </c>
      <c r="D13" s="60" t="s">
        <v>49</v>
      </c>
      <c r="E13" s="93">
        <v>1</v>
      </c>
      <c r="F13" s="91" t="s">
        <v>50</v>
      </c>
      <c r="G13" s="91" t="s">
        <v>51</v>
      </c>
      <c r="H13" s="93" t="s">
        <v>52</v>
      </c>
      <c r="I13" s="93" t="s">
        <v>39</v>
      </c>
      <c r="J13" s="93" t="s">
        <v>39</v>
      </c>
      <c r="K13" s="93">
        <v>32</v>
      </c>
      <c r="L13" s="93">
        <v>92</v>
      </c>
      <c r="M13" s="93">
        <v>242</v>
      </c>
      <c r="N13" s="93">
        <v>980</v>
      </c>
      <c r="O13" s="91">
        <v>135</v>
      </c>
      <c r="P13" s="91">
        <v>135</v>
      </c>
      <c r="Q13" s="93"/>
      <c r="R13" s="93"/>
      <c r="S13" s="95"/>
      <c r="T13" s="91">
        <v>135</v>
      </c>
      <c r="U13" s="91"/>
      <c r="V13" s="91" t="s">
        <v>40</v>
      </c>
      <c r="W13" s="91" t="s">
        <v>41</v>
      </c>
      <c r="X13" s="65" t="s">
        <v>42</v>
      </c>
    </row>
    <row r="14" s="6" customFormat="true" ht="97" customHeight="true" spans="1:24">
      <c r="A14" s="56">
        <v>4</v>
      </c>
      <c r="B14" s="57" t="s">
        <v>53</v>
      </c>
      <c r="C14" s="58" t="s">
        <v>54</v>
      </c>
      <c r="D14" s="59" t="s">
        <v>55</v>
      </c>
      <c r="E14" s="94">
        <v>1</v>
      </c>
      <c r="F14" s="91" t="s">
        <v>56</v>
      </c>
      <c r="G14" s="91" t="s">
        <v>57</v>
      </c>
      <c r="H14" s="91" t="s">
        <v>52</v>
      </c>
      <c r="I14" s="91" t="s">
        <v>39</v>
      </c>
      <c r="J14" s="91" t="s">
        <v>39</v>
      </c>
      <c r="K14" s="78">
        <v>44</v>
      </c>
      <c r="L14" s="78">
        <v>144</v>
      </c>
      <c r="M14" s="91">
        <v>185</v>
      </c>
      <c r="N14" s="91">
        <v>693</v>
      </c>
      <c r="O14" s="91">
        <v>136</v>
      </c>
      <c r="P14" s="91">
        <v>136</v>
      </c>
      <c r="Q14" s="94"/>
      <c r="R14" s="94"/>
      <c r="S14" s="94"/>
      <c r="T14" s="91">
        <v>136</v>
      </c>
      <c r="U14" s="94"/>
      <c r="V14" s="91" t="s">
        <v>40</v>
      </c>
      <c r="W14" s="91" t="s">
        <v>41</v>
      </c>
      <c r="X14" s="65" t="s">
        <v>42</v>
      </c>
    </row>
    <row r="15" s="6" customFormat="true" ht="101" customHeight="true" spans="1:24">
      <c r="A15" s="56">
        <v>5</v>
      </c>
      <c r="B15" s="63" t="s">
        <v>58</v>
      </c>
      <c r="C15" s="64" t="s">
        <v>59</v>
      </c>
      <c r="D15" s="65" t="s">
        <v>60</v>
      </c>
      <c r="E15" s="90">
        <v>1</v>
      </c>
      <c r="F15" s="90" t="s">
        <v>61</v>
      </c>
      <c r="G15" s="90" t="s">
        <v>62</v>
      </c>
      <c r="H15" s="90" t="s">
        <v>52</v>
      </c>
      <c r="I15" s="90" t="s">
        <v>39</v>
      </c>
      <c r="J15" s="90" t="s">
        <v>39</v>
      </c>
      <c r="K15" s="90">
        <v>17</v>
      </c>
      <c r="L15" s="90">
        <v>65</v>
      </c>
      <c r="M15" s="90">
        <v>93</v>
      </c>
      <c r="N15" s="90">
        <v>391</v>
      </c>
      <c r="O15" s="98">
        <v>42</v>
      </c>
      <c r="P15" s="98">
        <v>42</v>
      </c>
      <c r="Q15" s="98"/>
      <c r="R15" s="98"/>
      <c r="S15" s="98"/>
      <c r="T15" s="98">
        <v>42</v>
      </c>
      <c r="U15" s="90"/>
      <c r="V15" s="91" t="s">
        <v>40</v>
      </c>
      <c r="W15" s="91" t="s">
        <v>41</v>
      </c>
      <c r="X15" s="65" t="s">
        <v>42</v>
      </c>
    </row>
    <row r="16" s="6" customFormat="true" ht="103" customHeight="true" spans="1:24">
      <c r="A16" s="56">
        <v>6</v>
      </c>
      <c r="B16" s="57" t="s">
        <v>63</v>
      </c>
      <c r="C16" s="66" t="s">
        <v>64</v>
      </c>
      <c r="D16" s="67" t="s">
        <v>65</v>
      </c>
      <c r="E16" s="90">
        <v>1</v>
      </c>
      <c r="F16" s="78" t="s">
        <v>66</v>
      </c>
      <c r="G16" s="78" t="s">
        <v>67</v>
      </c>
      <c r="H16" s="78" t="s">
        <v>39</v>
      </c>
      <c r="I16" s="78" t="s">
        <v>39</v>
      </c>
      <c r="J16" s="78" t="s">
        <v>39</v>
      </c>
      <c r="K16" s="78">
        <v>25</v>
      </c>
      <c r="L16" s="78">
        <v>81</v>
      </c>
      <c r="M16" s="78">
        <v>728</v>
      </c>
      <c r="N16" s="78">
        <v>3033</v>
      </c>
      <c r="O16" s="78">
        <v>45</v>
      </c>
      <c r="P16" s="78">
        <v>45</v>
      </c>
      <c r="Q16" s="91"/>
      <c r="R16" s="91"/>
      <c r="S16" s="91"/>
      <c r="T16" s="78">
        <v>45</v>
      </c>
      <c r="U16" s="91"/>
      <c r="V16" s="91" t="s">
        <v>40</v>
      </c>
      <c r="W16" s="91" t="s">
        <v>41</v>
      </c>
      <c r="X16" s="130" t="s">
        <v>68</v>
      </c>
    </row>
    <row r="17" s="6" customFormat="true" ht="93" customHeight="true" spans="1:24">
      <c r="A17" s="56">
        <v>7</v>
      </c>
      <c r="B17" s="57" t="s">
        <v>69</v>
      </c>
      <c r="C17" s="66" t="s">
        <v>70</v>
      </c>
      <c r="D17" s="57" t="s">
        <v>71</v>
      </c>
      <c r="E17" s="90">
        <v>1</v>
      </c>
      <c r="F17" s="78" t="s">
        <v>72</v>
      </c>
      <c r="G17" s="78" t="s">
        <v>73</v>
      </c>
      <c r="H17" s="78" t="s">
        <v>39</v>
      </c>
      <c r="I17" s="78" t="s">
        <v>39</v>
      </c>
      <c r="J17" s="78" t="s">
        <v>39</v>
      </c>
      <c r="K17" s="78">
        <v>22</v>
      </c>
      <c r="L17" s="78">
        <v>87</v>
      </c>
      <c r="M17" s="78">
        <v>100</v>
      </c>
      <c r="N17" s="78">
        <v>425</v>
      </c>
      <c r="O17" s="78">
        <v>30</v>
      </c>
      <c r="P17" s="78">
        <v>30</v>
      </c>
      <c r="Q17" s="91"/>
      <c r="R17" s="91"/>
      <c r="S17" s="91"/>
      <c r="T17" s="78">
        <v>30</v>
      </c>
      <c r="U17" s="91"/>
      <c r="V17" s="91" t="s">
        <v>40</v>
      </c>
      <c r="W17" s="91" t="s">
        <v>41</v>
      </c>
      <c r="X17" s="130" t="s">
        <v>68</v>
      </c>
    </row>
    <row r="18" s="6" customFormat="true" ht="110" customHeight="true" spans="1:24">
      <c r="A18" s="56">
        <v>8</v>
      </c>
      <c r="B18" s="57" t="s">
        <v>74</v>
      </c>
      <c r="C18" s="68" t="s">
        <v>75</v>
      </c>
      <c r="D18" s="69" t="s">
        <v>76</v>
      </c>
      <c r="E18" s="95">
        <v>1</v>
      </c>
      <c r="F18" s="95" t="s">
        <v>77</v>
      </c>
      <c r="G18" s="95" t="s">
        <v>78</v>
      </c>
      <c r="H18" s="96" t="s">
        <v>52</v>
      </c>
      <c r="I18" s="96" t="s">
        <v>39</v>
      </c>
      <c r="J18" s="96" t="s">
        <v>39</v>
      </c>
      <c r="K18" s="104">
        <v>7</v>
      </c>
      <c r="L18" s="104">
        <v>28</v>
      </c>
      <c r="M18" s="104">
        <v>87</v>
      </c>
      <c r="N18" s="104">
        <v>265</v>
      </c>
      <c r="O18" s="95">
        <v>70</v>
      </c>
      <c r="P18" s="95">
        <v>70</v>
      </c>
      <c r="Q18" s="95"/>
      <c r="R18" s="95"/>
      <c r="S18" s="95"/>
      <c r="T18" s="95">
        <v>70</v>
      </c>
      <c r="U18" s="99"/>
      <c r="V18" s="91" t="s">
        <v>40</v>
      </c>
      <c r="W18" s="91" t="s">
        <v>41</v>
      </c>
      <c r="X18" s="130" t="s">
        <v>68</v>
      </c>
    </row>
    <row r="19" s="6" customFormat="true" ht="142" customHeight="true" spans="1:24">
      <c r="A19" s="56">
        <v>9</v>
      </c>
      <c r="B19" s="67" t="s">
        <v>79</v>
      </c>
      <c r="C19" s="58" t="s">
        <v>80</v>
      </c>
      <c r="D19" s="57" t="s">
        <v>81</v>
      </c>
      <c r="E19" s="78">
        <v>1</v>
      </c>
      <c r="F19" s="78" t="s">
        <v>72</v>
      </c>
      <c r="G19" s="97" t="s">
        <v>82</v>
      </c>
      <c r="H19" s="98" t="s">
        <v>39</v>
      </c>
      <c r="I19" s="78" t="s">
        <v>39</v>
      </c>
      <c r="J19" s="78" t="s">
        <v>39</v>
      </c>
      <c r="K19" s="78">
        <v>161</v>
      </c>
      <c r="L19" s="78">
        <v>534</v>
      </c>
      <c r="M19" s="78">
        <v>1110</v>
      </c>
      <c r="N19" s="78">
        <v>4011</v>
      </c>
      <c r="O19" s="78">
        <v>75</v>
      </c>
      <c r="P19" s="78">
        <v>75</v>
      </c>
      <c r="Q19" s="78"/>
      <c r="R19" s="78"/>
      <c r="S19" s="78"/>
      <c r="T19" s="78">
        <v>75</v>
      </c>
      <c r="U19" s="78"/>
      <c r="V19" s="102" t="s">
        <v>83</v>
      </c>
      <c r="W19" s="131" t="s">
        <v>41</v>
      </c>
      <c r="X19" s="65" t="s">
        <v>42</v>
      </c>
    </row>
    <row r="20" s="6" customFormat="true" ht="129" customHeight="true" spans="1:24">
      <c r="A20" s="56">
        <v>10</v>
      </c>
      <c r="B20" s="57" t="s">
        <v>84</v>
      </c>
      <c r="C20" s="58" t="s">
        <v>85</v>
      </c>
      <c r="D20" s="57" t="s">
        <v>86</v>
      </c>
      <c r="E20" s="78">
        <v>1</v>
      </c>
      <c r="F20" s="78" t="s">
        <v>72</v>
      </c>
      <c r="G20" s="78" t="s">
        <v>87</v>
      </c>
      <c r="H20" s="78" t="s">
        <v>52</v>
      </c>
      <c r="I20" s="78" t="s">
        <v>39</v>
      </c>
      <c r="J20" s="78" t="s">
        <v>39</v>
      </c>
      <c r="K20" s="78">
        <v>79</v>
      </c>
      <c r="L20" s="78">
        <v>289</v>
      </c>
      <c r="M20" s="78">
        <v>510</v>
      </c>
      <c r="N20" s="78">
        <v>2320</v>
      </c>
      <c r="O20" s="78">
        <v>50</v>
      </c>
      <c r="P20" s="78">
        <v>50</v>
      </c>
      <c r="Q20" s="78"/>
      <c r="R20" s="78"/>
      <c r="S20" s="78"/>
      <c r="T20" s="78">
        <v>50</v>
      </c>
      <c r="U20" s="78"/>
      <c r="V20" s="102" t="s">
        <v>83</v>
      </c>
      <c r="W20" s="131" t="s">
        <v>41</v>
      </c>
      <c r="X20" s="65" t="s">
        <v>42</v>
      </c>
    </row>
    <row r="21" s="6" customFormat="true" ht="149" customHeight="true" spans="1:24">
      <c r="A21" s="56">
        <v>11</v>
      </c>
      <c r="B21" s="57" t="s">
        <v>88</v>
      </c>
      <c r="C21" s="68" t="s">
        <v>89</v>
      </c>
      <c r="D21" s="69" t="s">
        <v>90</v>
      </c>
      <c r="E21" s="95">
        <v>1</v>
      </c>
      <c r="F21" s="95" t="s">
        <v>77</v>
      </c>
      <c r="G21" s="95" t="s">
        <v>91</v>
      </c>
      <c r="H21" s="95" t="s">
        <v>52</v>
      </c>
      <c r="I21" s="95" t="s">
        <v>52</v>
      </c>
      <c r="J21" s="95" t="s">
        <v>52</v>
      </c>
      <c r="K21" s="95">
        <v>79</v>
      </c>
      <c r="L21" s="95">
        <v>228</v>
      </c>
      <c r="M21" s="95">
        <v>515</v>
      </c>
      <c r="N21" s="95">
        <v>1962</v>
      </c>
      <c r="O21" s="78">
        <v>110</v>
      </c>
      <c r="P21" s="78">
        <v>110</v>
      </c>
      <c r="Q21" s="95"/>
      <c r="R21" s="95"/>
      <c r="S21" s="95"/>
      <c r="T21" s="78">
        <v>110</v>
      </c>
      <c r="U21" s="95"/>
      <c r="V21" s="78" t="s">
        <v>92</v>
      </c>
      <c r="W21" s="78" t="s">
        <v>93</v>
      </c>
      <c r="X21" s="57" t="s">
        <v>68</v>
      </c>
    </row>
    <row r="22" s="6" customFormat="true" ht="145" customHeight="true" spans="1:24">
      <c r="A22" s="56">
        <v>12</v>
      </c>
      <c r="B22" s="57" t="s">
        <v>94</v>
      </c>
      <c r="C22" s="58" t="s">
        <v>95</v>
      </c>
      <c r="D22" s="57" t="s">
        <v>96</v>
      </c>
      <c r="E22" s="95">
        <v>1</v>
      </c>
      <c r="F22" s="95" t="s">
        <v>77</v>
      </c>
      <c r="G22" s="95" t="s">
        <v>97</v>
      </c>
      <c r="H22" s="95" t="s">
        <v>52</v>
      </c>
      <c r="I22" s="95" t="s">
        <v>39</v>
      </c>
      <c r="J22" s="95" t="s">
        <v>39</v>
      </c>
      <c r="K22" s="78">
        <v>243</v>
      </c>
      <c r="L22" s="78">
        <v>643</v>
      </c>
      <c r="M22" s="78">
        <v>1060</v>
      </c>
      <c r="N22" s="78">
        <v>3680</v>
      </c>
      <c r="O22" s="95">
        <v>56</v>
      </c>
      <c r="P22" s="95">
        <v>56</v>
      </c>
      <c r="Q22" s="95"/>
      <c r="R22" s="95"/>
      <c r="S22" s="95"/>
      <c r="T22" s="95">
        <v>56</v>
      </c>
      <c r="U22" s="95"/>
      <c r="V22" s="78" t="s">
        <v>92</v>
      </c>
      <c r="W22" s="131" t="s">
        <v>41</v>
      </c>
      <c r="X22" s="57" t="s">
        <v>68</v>
      </c>
    </row>
    <row r="23" s="6" customFormat="true" ht="150" customHeight="true" spans="1:24">
      <c r="A23" s="56">
        <v>13</v>
      </c>
      <c r="B23" s="57" t="s">
        <v>98</v>
      </c>
      <c r="C23" s="69" t="s">
        <v>99</v>
      </c>
      <c r="D23" s="57" t="s">
        <v>100</v>
      </c>
      <c r="E23" s="95">
        <v>1</v>
      </c>
      <c r="F23" s="95" t="s">
        <v>77</v>
      </c>
      <c r="G23" s="95" t="s">
        <v>101</v>
      </c>
      <c r="H23" s="95" t="s">
        <v>52</v>
      </c>
      <c r="I23" s="95" t="s">
        <v>39</v>
      </c>
      <c r="J23" s="95" t="s">
        <v>39</v>
      </c>
      <c r="K23" s="78">
        <v>34</v>
      </c>
      <c r="L23" s="78">
        <v>126</v>
      </c>
      <c r="M23" s="78">
        <v>156</v>
      </c>
      <c r="N23" s="78">
        <v>556</v>
      </c>
      <c r="O23" s="95">
        <v>107</v>
      </c>
      <c r="P23" s="95">
        <v>107</v>
      </c>
      <c r="Q23" s="95"/>
      <c r="R23" s="95"/>
      <c r="S23" s="95"/>
      <c r="T23" s="95">
        <v>107</v>
      </c>
      <c r="U23" s="95"/>
      <c r="V23" s="78" t="s">
        <v>92</v>
      </c>
      <c r="W23" s="131" t="s">
        <v>41</v>
      </c>
      <c r="X23" s="57" t="s">
        <v>68</v>
      </c>
    </row>
    <row r="24" s="6" customFormat="true" ht="174" customHeight="true" spans="1:24">
      <c r="A24" s="56">
        <v>14</v>
      </c>
      <c r="B24" s="57" t="s">
        <v>102</v>
      </c>
      <c r="C24" s="69" t="s">
        <v>103</v>
      </c>
      <c r="D24" s="69" t="s">
        <v>104</v>
      </c>
      <c r="E24" s="78">
        <v>1</v>
      </c>
      <c r="F24" s="91" t="s">
        <v>56</v>
      </c>
      <c r="G24" s="95" t="s">
        <v>105</v>
      </c>
      <c r="H24" s="99" t="s">
        <v>39</v>
      </c>
      <c r="I24" s="99" t="s">
        <v>39</v>
      </c>
      <c r="J24" s="99" t="s">
        <v>39</v>
      </c>
      <c r="K24" s="99">
        <v>25</v>
      </c>
      <c r="L24" s="99">
        <v>102</v>
      </c>
      <c r="M24" s="99">
        <v>60</v>
      </c>
      <c r="N24" s="99">
        <v>292</v>
      </c>
      <c r="O24" s="99">
        <v>286</v>
      </c>
      <c r="P24" s="99">
        <v>286</v>
      </c>
      <c r="Q24" s="116"/>
      <c r="R24" s="116"/>
      <c r="S24" s="116"/>
      <c r="T24" s="99">
        <v>286</v>
      </c>
      <c r="U24" s="132"/>
      <c r="V24" s="132" t="s">
        <v>56</v>
      </c>
      <c r="W24" s="131" t="s">
        <v>41</v>
      </c>
      <c r="X24" s="57" t="s">
        <v>68</v>
      </c>
    </row>
    <row r="25" s="6" customFormat="true" ht="137" customHeight="true" spans="1:24">
      <c r="A25" s="56">
        <v>15</v>
      </c>
      <c r="B25" s="57" t="s">
        <v>106</v>
      </c>
      <c r="C25" s="57" t="s">
        <v>107</v>
      </c>
      <c r="D25" s="57" t="s">
        <v>108</v>
      </c>
      <c r="E25" s="78">
        <v>1</v>
      </c>
      <c r="F25" s="78" t="s">
        <v>66</v>
      </c>
      <c r="G25" s="78" t="s">
        <v>67</v>
      </c>
      <c r="H25" s="78" t="s">
        <v>39</v>
      </c>
      <c r="I25" s="78" t="s">
        <v>39</v>
      </c>
      <c r="J25" s="78" t="s">
        <v>39</v>
      </c>
      <c r="K25" s="78">
        <v>79</v>
      </c>
      <c r="L25" s="78">
        <v>273</v>
      </c>
      <c r="M25" s="78">
        <v>728</v>
      </c>
      <c r="N25" s="78">
        <v>3033</v>
      </c>
      <c r="O25" s="78">
        <v>95</v>
      </c>
      <c r="P25" s="78">
        <v>95</v>
      </c>
      <c r="Q25" s="78"/>
      <c r="R25" s="78"/>
      <c r="S25" s="78"/>
      <c r="T25" s="78">
        <v>95</v>
      </c>
      <c r="U25" s="78"/>
      <c r="V25" s="95" t="s">
        <v>109</v>
      </c>
      <c r="W25" s="131" t="s">
        <v>41</v>
      </c>
      <c r="X25" s="57" t="s">
        <v>68</v>
      </c>
    </row>
    <row r="26" s="6" customFormat="true" ht="240" customHeight="true" spans="1:24">
      <c r="A26" s="56">
        <v>16</v>
      </c>
      <c r="B26" s="57" t="s">
        <v>110</v>
      </c>
      <c r="C26" s="58" t="s">
        <v>111</v>
      </c>
      <c r="D26" s="57" t="s">
        <v>112</v>
      </c>
      <c r="E26" s="78">
        <v>1</v>
      </c>
      <c r="F26" s="78" t="s">
        <v>61</v>
      </c>
      <c r="G26" s="78" t="s">
        <v>113</v>
      </c>
      <c r="H26" s="78" t="s">
        <v>52</v>
      </c>
      <c r="I26" s="78" t="s">
        <v>39</v>
      </c>
      <c r="J26" s="78" t="s">
        <v>39</v>
      </c>
      <c r="K26" s="78">
        <v>79</v>
      </c>
      <c r="L26" s="78">
        <v>215</v>
      </c>
      <c r="M26" s="78">
        <v>510</v>
      </c>
      <c r="N26" s="78">
        <v>2010</v>
      </c>
      <c r="O26" s="78">
        <v>72.2</v>
      </c>
      <c r="P26" s="78">
        <v>72.2</v>
      </c>
      <c r="Q26" s="78"/>
      <c r="R26" s="78"/>
      <c r="S26" s="78"/>
      <c r="T26" s="78">
        <v>72.2</v>
      </c>
      <c r="U26" s="78"/>
      <c r="V26" s="95" t="s">
        <v>114</v>
      </c>
      <c r="W26" s="131" t="s">
        <v>115</v>
      </c>
      <c r="X26" s="57" t="s">
        <v>116</v>
      </c>
    </row>
    <row r="27" s="6" customFormat="true" ht="156" customHeight="true" spans="1:24">
      <c r="A27" s="56">
        <v>17</v>
      </c>
      <c r="B27" s="57" t="s">
        <v>117</v>
      </c>
      <c r="C27" s="58" t="s">
        <v>118</v>
      </c>
      <c r="D27" s="70" t="s">
        <v>119</v>
      </c>
      <c r="E27" s="78">
        <v>1</v>
      </c>
      <c r="F27" s="78" t="s">
        <v>37</v>
      </c>
      <c r="G27" s="78" t="s">
        <v>120</v>
      </c>
      <c r="H27" s="78" t="s">
        <v>52</v>
      </c>
      <c r="I27" s="78" t="s">
        <v>39</v>
      </c>
      <c r="J27" s="78" t="s">
        <v>39</v>
      </c>
      <c r="K27" s="78">
        <v>223</v>
      </c>
      <c r="L27" s="78">
        <v>634</v>
      </c>
      <c r="M27" s="78">
        <v>1813</v>
      </c>
      <c r="N27" s="78">
        <v>6375</v>
      </c>
      <c r="O27" s="78">
        <v>196</v>
      </c>
      <c r="P27" s="78">
        <v>196</v>
      </c>
      <c r="Q27" s="78"/>
      <c r="R27" s="78"/>
      <c r="S27" s="78"/>
      <c r="T27" s="78">
        <v>196</v>
      </c>
      <c r="U27" s="78"/>
      <c r="V27" s="95" t="s">
        <v>121</v>
      </c>
      <c r="W27" s="131" t="s">
        <v>115</v>
      </c>
      <c r="X27" s="57" t="s">
        <v>116</v>
      </c>
    </row>
    <row r="28" s="6" customFormat="true" ht="106" customHeight="true" spans="1:24">
      <c r="A28" s="56">
        <v>18</v>
      </c>
      <c r="B28" s="57" t="s">
        <v>122</v>
      </c>
      <c r="C28" s="58" t="s">
        <v>123</v>
      </c>
      <c r="D28" s="69" t="s">
        <v>124</v>
      </c>
      <c r="E28" s="95">
        <v>1</v>
      </c>
      <c r="F28" s="78" t="s">
        <v>125</v>
      </c>
      <c r="G28" s="78" t="s">
        <v>126</v>
      </c>
      <c r="H28" s="78" t="s">
        <v>39</v>
      </c>
      <c r="I28" s="78" t="s">
        <v>39</v>
      </c>
      <c r="J28" s="78" t="s">
        <v>39</v>
      </c>
      <c r="K28" s="78">
        <v>35</v>
      </c>
      <c r="L28" s="78">
        <v>98</v>
      </c>
      <c r="M28" s="78">
        <v>522</v>
      </c>
      <c r="N28" s="78">
        <v>2078</v>
      </c>
      <c r="O28" s="95">
        <v>298</v>
      </c>
      <c r="P28" s="95">
        <v>298</v>
      </c>
      <c r="Q28" s="95"/>
      <c r="R28" s="95"/>
      <c r="S28" s="95"/>
      <c r="T28" s="95">
        <v>298</v>
      </c>
      <c r="U28" s="99"/>
      <c r="V28" s="133" t="s">
        <v>127</v>
      </c>
      <c r="W28" s="133" t="s">
        <v>41</v>
      </c>
      <c r="X28" s="57" t="s">
        <v>116</v>
      </c>
    </row>
    <row r="29" s="7" customFormat="true" ht="42" customHeight="true" spans="1:24">
      <c r="A29" s="49" t="s">
        <v>128</v>
      </c>
      <c r="B29" s="71"/>
      <c r="C29" s="72"/>
      <c r="D29" s="73"/>
      <c r="E29" s="95">
        <f>E30+E31+E32+E33+E34</f>
        <v>5</v>
      </c>
      <c r="F29" s="95"/>
      <c r="G29" s="95"/>
      <c r="H29" s="95"/>
      <c r="I29" s="95"/>
      <c r="J29" s="95"/>
      <c r="K29" s="95"/>
      <c r="L29" s="95"/>
      <c r="M29" s="95"/>
      <c r="N29" s="95"/>
      <c r="O29" s="95">
        <f>O30+O31+O32+O33+O34</f>
        <v>1455</v>
      </c>
      <c r="P29" s="95">
        <f>P30+P31+P32+P33+P34</f>
        <v>1455</v>
      </c>
      <c r="Q29" s="95"/>
      <c r="R29" s="95"/>
      <c r="S29" s="95"/>
      <c r="T29" s="95">
        <f>T30+T31+T32+T33+T34</f>
        <v>1455</v>
      </c>
      <c r="U29" s="99"/>
      <c r="V29" s="99"/>
      <c r="W29" s="99"/>
      <c r="X29" s="57"/>
    </row>
    <row r="30" s="6" customFormat="true" ht="157" customHeight="true" spans="1:24">
      <c r="A30" s="56">
        <v>1</v>
      </c>
      <c r="B30" s="57" t="s">
        <v>129</v>
      </c>
      <c r="C30" s="58" t="s">
        <v>130</v>
      </c>
      <c r="D30" s="69" t="s">
        <v>131</v>
      </c>
      <c r="E30" s="95">
        <v>1</v>
      </c>
      <c r="F30" s="78" t="s">
        <v>37</v>
      </c>
      <c r="G30" s="78" t="s">
        <v>120</v>
      </c>
      <c r="H30" s="78" t="s">
        <v>52</v>
      </c>
      <c r="I30" s="78" t="s">
        <v>39</v>
      </c>
      <c r="J30" s="78" t="s">
        <v>39</v>
      </c>
      <c r="K30" s="78">
        <v>223</v>
      </c>
      <c r="L30" s="78">
        <v>634</v>
      </c>
      <c r="M30" s="78">
        <v>1813</v>
      </c>
      <c r="N30" s="78">
        <v>6375</v>
      </c>
      <c r="O30" s="95">
        <v>266</v>
      </c>
      <c r="P30" s="95">
        <v>266</v>
      </c>
      <c r="Q30" s="95"/>
      <c r="R30" s="95"/>
      <c r="S30" s="95"/>
      <c r="T30" s="95">
        <v>266</v>
      </c>
      <c r="U30" s="99"/>
      <c r="V30" s="95" t="s">
        <v>121</v>
      </c>
      <c r="W30" s="133" t="s">
        <v>41</v>
      </c>
      <c r="X30" s="57" t="s">
        <v>68</v>
      </c>
    </row>
    <row r="31" s="8" customFormat="true" ht="141" customHeight="true" spans="1:24">
      <c r="A31" s="56">
        <v>2</v>
      </c>
      <c r="B31" s="63" t="s">
        <v>132</v>
      </c>
      <c r="C31" s="57" t="s">
        <v>133</v>
      </c>
      <c r="D31" s="57" t="s">
        <v>134</v>
      </c>
      <c r="E31" s="78">
        <v>1</v>
      </c>
      <c r="F31" s="78" t="s">
        <v>50</v>
      </c>
      <c r="G31" s="78" t="s">
        <v>135</v>
      </c>
      <c r="H31" s="91" t="s">
        <v>52</v>
      </c>
      <c r="I31" s="91" t="s">
        <v>39</v>
      </c>
      <c r="J31" s="91" t="s">
        <v>39</v>
      </c>
      <c r="K31" s="78">
        <v>153</v>
      </c>
      <c r="L31" s="78">
        <v>521</v>
      </c>
      <c r="M31" s="78">
        <v>1287</v>
      </c>
      <c r="N31" s="102">
        <v>5266</v>
      </c>
      <c r="O31" s="90">
        <v>285</v>
      </c>
      <c r="P31" s="90">
        <v>285</v>
      </c>
      <c r="Q31" s="94"/>
      <c r="R31" s="94"/>
      <c r="S31" s="94"/>
      <c r="T31" s="90">
        <v>285</v>
      </c>
      <c r="U31" s="94"/>
      <c r="V31" s="91" t="s">
        <v>136</v>
      </c>
      <c r="W31" s="131" t="s">
        <v>41</v>
      </c>
      <c r="X31" s="57" t="s">
        <v>68</v>
      </c>
    </row>
    <row r="32" s="7" customFormat="true" ht="158" customHeight="true" spans="1:24">
      <c r="A32" s="56">
        <v>3</v>
      </c>
      <c r="B32" s="57" t="s">
        <v>137</v>
      </c>
      <c r="C32" s="58" t="s">
        <v>138</v>
      </c>
      <c r="D32" s="57" t="s">
        <v>139</v>
      </c>
      <c r="E32" s="78">
        <v>1</v>
      </c>
      <c r="F32" s="78" t="s">
        <v>72</v>
      </c>
      <c r="G32" s="78" t="s">
        <v>140</v>
      </c>
      <c r="H32" s="78" t="s">
        <v>52</v>
      </c>
      <c r="I32" s="78" t="s">
        <v>39</v>
      </c>
      <c r="J32" s="78" t="s">
        <v>39</v>
      </c>
      <c r="K32" s="78">
        <v>117</v>
      </c>
      <c r="L32" s="78">
        <v>408</v>
      </c>
      <c r="M32" s="78">
        <v>784</v>
      </c>
      <c r="N32" s="78">
        <v>3064</v>
      </c>
      <c r="O32" s="78">
        <v>120</v>
      </c>
      <c r="P32" s="78">
        <v>120</v>
      </c>
      <c r="Q32" s="78"/>
      <c r="R32" s="78"/>
      <c r="S32" s="78"/>
      <c r="T32" s="78">
        <v>120</v>
      </c>
      <c r="U32" s="78"/>
      <c r="V32" s="102" t="s">
        <v>83</v>
      </c>
      <c r="W32" s="131" t="s">
        <v>41</v>
      </c>
      <c r="X32" s="57" t="s">
        <v>68</v>
      </c>
    </row>
    <row r="33" s="7" customFormat="true" ht="252" customHeight="true" spans="1:24">
      <c r="A33" s="56">
        <v>4</v>
      </c>
      <c r="B33" s="57" t="s">
        <v>141</v>
      </c>
      <c r="C33" s="68" t="s">
        <v>142</v>
      </c>
      <c r="D33" s="57" t="s">
        <v>143</v>
      </c>
      <c r="E33" s="95">
        <v>1</v>
      </c>
      <c r="F33" s="95" t="s">
        <v>77</v>
      </c>
      <c r="G33" s="95" t="s">
        <v>101</v>
      </c>
      <c r="H33" s="95" t="s">
        <v>52</v>
      </c>
      <c r="I33" s="95" t="s">
        <v>39</v>
      </c>
      <c r="J33" s="95" t="s">
        <v>39</v>
      </c>
      <c r="K33" s="78">
        <v>221</v>
      </c>
      <c r="L33" s="78">
        <v>609</v>
      </c>
      <c r="M33" s="78">
        <v>1140</v>
      </c>
      <c r="N33" s="78">
        <v>4167</v>
      </c>
      <c r="O33" s="95">
        <v>423</v>
      </c>
      <c r="P33" s="95">
        <v>423</v>
      </c>
      <c r="Q33" s="95"/>
      <c r="R33" s="95"/>
      <c r="S33" s="95"/>
      <c r="T33" s="95">
        <v>423</v>
      </c>
      <c r="U33" s="95"/>
      <c r="V33" s="78" t="s">
        <v>92</v>
      </c>
      <c r="W33" s="131" t="s">
        <v>41</v>
      </c>
      <c r="X33" s="57" t="s">
        <v>68</v>
      </c>
    </row>
    <row r="34" s="7" customFormat="true" ht="160" customHeight="true" spans="1:24">
      <c r="A34" s="56">
        <v>5</v>
      </c>
      <c r="B34" s="57" t="s">
        <v>144</v>
      </c>
      <c r="C34" s="68" t="s">
        <v>145</v>
      </c>
      <c r="D34" s="57" t="s">
        <v>146</v>
      </c>
      <c r="E34" s="95">
        <v>1</v>
      </c>
      <c r="F34" s="95" t="s">
        <v>50</v>
      </c>
      <c r="G34" s="95" t="s">
        <v>147</v>
      </c>
      <c r="H34" s="95" t="s">
        <v>39</v>
      </c>
      <c r="I34" s="95" t="s">
        <v>39</v>
      </c>
      <c r="J34" s="95" t="s">
        <v>39</v>
      </c>
      <c r="K34" s="78">
        <v>78</v>
      </c>
      <c r="L34" s="78">
        <v>238</v>
      </c>
      <c r="M34" s="78">
        <v>603</v>
      </c>
      <c r="N34" s="78">
        <v>2403</v>
      </c>
      <c r="O34" s="95">
        <v>361</v>
      </c>
      <c r="P34" s="95">
        <v>361</v>
      </c>
      <c r="Q34" s="95"/>
      <c r="R34" s="95"/>
      <c r="S34" s="95"/>
      <c r="T34" s="95">
        <v>361</v>
      </c>
      <c r="U34" s="95"/>
      <c r="V34" s="91" t="s">
        <v>136</v>
      </c>
      <c r="W34" s="131" t="s">
        <v>41</v>
      </c>
      <c r="X34" s="57" t="s">
        <v>68</v>
      </c>
    </row>
    <row r="35" s="7" customFormat="true" ht="43" customHeight="true" spans="1:24">
      <c r="A35" s="49" t="s">
        <v>148</v>
      </c>
      <c r="B35" s="71"/>
      <c r="C35" s="72"/>
      <c r="D35" s="73"/>
      <c r="E35" s="95">
        <f>E36+E37+E38+E39+E40</f>
        <v>5</v>
      </c>
      <c r="F35" s="95"/>
      <c r="G35" s="95"/>
      <c r="H35" s="95"/>
      <c r="I35" s="95"/>
      <c r="J35" s="95"/>
      <c r="K35" s="95"/>
      <c r="L35" s="95"/>
      <c r="M35" s="95"/>
      <c r="N35" s="95"/>
      <c r="O35" s="95">
        <f>O36+O37+O38+O39+O40</f>
        <v>740</v>
      </c>
      <c r="P35" s="95">
        <f>P36+P37+P38+P39+P40</f>
        <v>740</v>
      </c>
      <c r="Q35" s="95"/>
      <c r="R35" s="95"/>
      <c r="S35" s="95"/>
      <c r="T35" s="95">
        <f>T36+T37+T38+T39+T40</f>
        <v>740</v>
      </c>
      <c r="U35" s="99"/>
      <c r="V35" s="99"/>
      <c r="W35" s="99"/>
      <c r="X35" s="73"/>
    </row>
    <row r="36" s="7" customFormat="true" ht="148" customHeight="true" spans="1:24">
      <c r="A36" s="56">
        <v>1</v>
      </c>
      <c r="B36" s="57" t="s">
        <v>149</v>
      </c>
      <c r="C36" s="58" t="s">
        <v>150</v>
      </c>
      <c r="D36" s="57" t="s">
        <v>151</v>
      </c>
      <c r="E36" s="78">
        <v>1</v>
      </c>
      <c r="F36" s="78" t="s">
        <v>72</v>
      </c>
      <c r="G36" s="78" t="s">
        <v>152</v>
      </c>
      <c r="H36" s="78" t="s">
        <v>39</v>
      </c>
      <c r="I36" s="78" t="s">
        <v>39</v>
      </c>
      <c r="J36" s="78" t="s">
        <v>39</v>
      </c>
      <c r="K36" s="78">
        <v>60</v>
      </c>
      <c r="L36" s="78">
        <v>222</v>
      </c>
      <c r="M36" s="78">
        <v>821</v>
      </c>
      <c r="N36" s="78">
        <v>3220</v>
      </c>
      <c r="O36" s="78">
        <v>40</v>
      </c>
      <c r="P36" s="78">
        <v>40</v>
      </c>
      <c r="Q36" s="78"/>
      <c r="R36" s="78"/>
      <c r="S36" s="78"/>
      <c r="T36" s="78">
        <v>40</v>
      </c>
      <c r="U36" s="78"/>
      <c r="V36" s="102" t="s">
        <v>83</v>
      </c>
      <c r="W36" s="131" t="s">
        <v>41</v>
      </c>
      <c r="X36" s="57" t="s">
        <v>68</v>
      </c>
    </row>
    <row r="37" s="7" customFormat="true" ht="146" customHeight="true" spans="1:24">
      <c r="A37" s="56">
        <v>2</v>
      </c>
      <c r="B37" s="67" t="s">
        <v>153</v>
      </c>
      <c r="C37" s="74" t="s">
        <v>154</v>
      </c>
      <c r="D37" s="74" t="s">
        <v>155</v>
      </c>
      <c r="E37" s="95">
        <v>1</v>
      </c>
      <c r="F37" s="95" t="s">
        <v>77</v>
      </c>
      <c r="G37" s="95" t="s">
        <v>91</v>
      </c>
      <c r="H37" s="95" t="s">
        <v>52</v>
      </c>
      <c r="I37" s="95" t="s">
        <v>52</v>
      </c>
      <c r="J37" s="95" t="s">
        <v>52</v>
      </c>
      <c r="K37" s="95">
        <v>79</v>
      </c>
      <c r="L37" s="95">
        <v>228</v>
      </c>
      <c r="M37" s="95">
        <v>515</v>
      </c>
      <c r="N37" s="95">
        <v>1962</v>
      </c>
      <c r="O37" s="95">
        <v>50</v>
      </c>
      <c r="P37" s="95">
        <v>50</v>
      </c>
      <c r="Q37" s="95"/>
      <c r="R37" s="95"/>
      <c r="S37" s="95"/>
      <c r="T37" s="95">
        <v>50</v>
      </c>
      <c r="U37" s="95"/>
      <c r="V37" s="78" t="s">
        <v>92</v>
      </c>
      <c r="W37" s="78" t="s">
        <v>41</v>
      </c>
      <c r="X37" s="57" t="s">
        <v>68</v>
      </c>
    </row>
    <row r="38" s="7" customFormat="true" ht="400" customHeight="true" spans="1:24">
      <c r="A38" s="75">
        <v>3</v>
      </c>
      <c r="B38" s="57" t="s">
        <v>156</v>
      </c>
      <c r="C38" s="69" t="s">
        <v>157</v>
      </c>
      <c r="D38" s="76" t="s">
        <v>158</v>
      </c>
      <c r="E38" s="95">
        <v>1</v>
      </c>
      <c r="F38" s="95" t="s">
        <v>66</v>
      </c>
      <c r="G38" s="100" t="s">
        <v>159</v>
      </c>
      <c r="H38" s="100" t="s">
        <v>39</v>
      </c>
      <c r="I38" s="100" t="s">
        <v>39</v>
      </c>
      <c r="J38" s="100" t="s">
        <v>39</v>
      </c>
      <c r="K38" s="105">
        <v>157</v>
      </c>
      <c r="L38" s="105">
        <v>509</v>
      </c>
      <c r="M38" s="105">
        <v>1279</v>
      </c>
      <c r="N38" s="105">
        <v>4977</v>
      </c>
      <c r="O38" s="95">
        <v>468</v>
      </c>
      <c r="P38" s="95">
        <v>468</v>
      </c>
      <c r="Q38" s="95"/>
      <c r="R38" s="95"/>
      <c r="S38" s="95"/>
      <c r="T38" s="95">
        <v>468</v>
      </c>
      <c r="U38" s="95"/>
      <c r="V38" s="95" t="s">
        <v>109</v>
      </c>
      <c r="W38" s="78" t="s">
        <v>41</v>
      </c>
      <c r="X38" s="57" t="s">
        <v>68</v>
      </c>
    </row>
    <row r="39" s="9" customFormat="true" ht="145" customHeight="true" spans="1:24">
      <c r="A39" s="56">
        <v>4</v>
      </c>
      <c r="B39" s="57" t="s">
        <v>160</v>
      </c>
      <c r="C39" s="68" t="s">
        <v>161</v>
      </c>
      <c r="D39" s="69" t="s">
        <v>162</v>
      </c>
      <c r="E39" s="95">
        <v>1</v>
      </c>
      <c r="F39" s="95" t="s">
        <v>66</v>
      </c>
      <c r="G39" s="101" t="s">
        <v>159</v>
      </c>
      <c r="H39" s="101" t="s">
        <v>39</v>
      </c>
      <c r="I39" s="101" t="s">
        <v>39</v>
      </c>
      <c r="J39" s="101" t="s">
        <v>39</v>
      </c>
      <c r="K39" s="106">
        <v>157</v>
      </c>
      <c r="L39" s="106">
        <v>509</v>
      </c>
      <c r="M39" s="106">
        <v>1279</v>
      </c>
      <c r="N39" s="106">
        <v>4977</v>
      </c>
      <c r="O39" s="95">
        <v>42</v>
      </c>
      <c r="P39" s="95">
        <v>42</v>
      </c>
      <c r="Q39" s="95"/>
      <c r="R39" s="95"/>
      <c r="S39" s="95"/>
      <c r="T39" s="95">
        <v>42</v>
      </c>
      <c r="U39" s="95"/>
      <c r="V39" s="95" t="s">
        <v>163</v>
      </c>
      <c r="W39" s="78" t="s">
        <v>41</v>
      </c>
      <c r="X39" s="57" t="s">
        <v>68</v>
      </c>
    </row>
    <row r="40" s="9" customFormat="true" ht="134" customHeight="true" spans="1:24">
      <c r="A40" s="56">
        <v>5</v>
      </c>
      <c r="B40" s="57" t="s">
        <v>164</v>
      </c>
      <c r="C40" s="69" t="s">
        <v>165</v>
      </c>
      <c r="D40" s="57" t="s">
        <v>166</v>
      </c>
      <c r="E40" s="95">
        <v>1</v>
      </c>
      <c r="F40" s="95" t="s">
        <v>66</v>
      </c>
      <c r="G40" s="101" t="s">
        <v>167</v>
      </c>
      <c r="H40" s="101" t="s">
        <v>39</v>
      </c>
      <c r="I40" s="101" t="s">
        <v>39</v>
      </c>
      <c r="J40" s="101" t="s">
        <v>39</v>
      </c>
      <c r="K40" s="101">
        <v>126</v>
      </c>
      <c r="L40" s="101">
        <v>394</v>
      </c>
      <c r="M40" s="101">
        <v>978</v>
      </c>
      <c r="N40" s="101">
        <v>3610</v>
      </c>
      <c r="O40" s="95">
        <v>140</v>
      </c>
      <c r="P40" s="95">
        <v>140</v>
      </c>
      <c r="Q40" s="95"/>
      <c r="R40" s="95"/>
      <c r="S40" s="95"/>
      <c r="T40" s="95">
        <v>140</v>
      </c>
      <c r="U40" s="95"/>
      <c r="V40" s="95" t="s">
        <v>109</v>
      </c>
      <c r="W40" s="78" t="s">
        <v>41</v>
      </c>
      <c r="X40" s="57" t="s">
        <v>68</v>
      </c>
    </row>
    <row r="41" s="7" customFormat="true" ht="24" customHeight="true" spans="1:24">
      <c r="A41" s="49" t="s">
        <v>168</v>
      </c>
      <c r="B41" s="71"/>
      <c r="C41" s="72"/>
      <c r="D41" s="73"/>
      <c r="E41" s="95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73"/>
    </row>
    <row r="42" s="7" customFormat="true" ht="21" customHeight="true" spans="1:24">
      <c r="A42" s="49" t="s">
        <v>169</v>
      </c>
      <c r="B42" s="71"/>
      <c r="C42" s="72"/>
      <c r="D42" s="73"/>
      <c r="E42" s="95">
        <f>E43+E50+E65</f>
        <v>30</v>
      </c>
      <c r="F42" s="95"/>
      <c r="G42" s="95"/>
      <c r="H42" s="95"/>
      <c r="I42" s="95"/>
      <c r="J42" s="95"/>
      <c r="K42" s="95"/>
      <c r="L42" s="95"/>
      <c r="M42" s="95"/>
      <c r="N42" s="95"/>
      <c r="O42" s="95">
        <f>O43+O50+O65</f>
        <v>5339</v>
      </c>
      <c r="P42" s="95">
        <f>P43+P50+P65</f>
        <v>5339</v>
      </c>
      <c r="Q42" s="95"/>
      <c r="R42" s="95"/>
      <c r="S42" s="95"/>
      <c r="T42" s="95">
        <f>T43+T50+T65</f>
        <v>5339</v>
      </c>
      <c r="U42" s="99"/>
      <c r="V42" s="99"/>
      <c r="W42" s="99"/>
      <c r="X42" s="73"/>
    </row>
    <row r="43" s="7" customFormat="true" ht="38" customHeight="true" spans="1:24">
      <c r="A43" s="49" t="s">
        <v>170</v>
      </c>
      <c r="B43" s="71"/>
      <c r="C43" s="72"/>
      <c r="D43" s="73"/>
      <c r="E43" s="95">
        <f>SUM(E44:E49)</f>
        <v>6</v>
      </c>
      <c r="F43" s="95"/>
      <c r="G43" s="95"/>
      <c r="H43" s="95"/>
      <c r="I43" s="95"/>
      <c r="J43" s="95"/>
      <c r="K43" s="95"/>
      <c r="L43" s="95"/>
      <c r="M43" s="95"/>
      <c r="N43" s="95"/>
      <c r="O43" s="95">
        <f>SUM(O44:O49)</f>
        <v>1125</v>
      </c>
      <c r="P43" s="95">
        <f>SUM(P44:P49)</f>
        <v>1125</v>
      </c>
      <c r="Q43" s="95"/>
      <c r="R43" s="95"/>
      <c r="S43" s="95"/>
      <c r="T43" s="95">
        <f>SUM(T44:T49)</f>
        <v>1125</v>
      </c>
      <c r="U43" s="99"/>
      <c r="V43" s="99"/>
      <c r="W43" s="99"/>
      <c r="X43" s="73"/>
    </row>
    <row r="44" s="7" customFormat="true" ht="142" customHeight="true" spans="1:24">
      <c r="A44" s="56">
        <v>1</v>
      </c>
      <c r="B44" s="60" t="s">
        <v>171</v>
      </c>
      <c r="C44" s="61" t="s">
        <v>172</v>
      </c>
      <c r="D44" s="60" t="s">
        <v>173</v>
      </c>
      <c r="E44" s="78">
        <v>1</v>
      </c>
      <c r="F44" s="78" t="s">
        <v>37</v>
      </c>
      <c r="G44" s="78" t="s">
        <v>174</v>
      </c>
      <c r="H44" s="93" t="s">
        <v>39</v>
      </c>
      <c r="I44" s="93" t="s">
        <v>39</v>
      </c>
      <c r="J44" s="93" t="s">
        <v>39</v>
      </c>
      <c r="K44" s="93">
        <v>113</v>
      </c>
      <c r="L44" s="93">
        <v>336</v>
      </c>
      <c r="M44" s="93">
        <v>851</v>
      </c>
      <c r="N44" s="93">
        <v>3124</v>
      </c>
      <c r="O44" s="91">
        <v>120</v>
      </c>
      <c r="P44" s="91">
        <v>120</v>
      </c>
      <c r="Q44" s="117"/>
      <c r="R44" s="117"/>
      <c r="S44" s="117"/>
      <c r="T44" s="91">
        <v>120</v>
      </c>
      <c r="U44" s="117"/>
      <c r="V44" s="95" t="s">
        <v>121</v>
      </c>
      <c r="W44" s="78" t="s">
        <v>41</v>
      </c>
      <c r="X44" s="57" t="s">
        <v>68</v>
      </c>
    </row>
    <row r="45" s="7" customFormat="true" ht="125" customHeight="true" spans="1:24">
      <c r="A45" s="56">
        <v>2</v>
      </c>
      <c r="B45" s="60" t="s">
        <v>175</v>
      </c>
      <c r="C45" s="60" t="s">
        <v>176</v>
      </c>
      <c r="D45" s="77" t="s">
        <v>177</v>
      </c>
      <c r="E45" s="93">
        <v>1</v>
      </c>
      <c r="F45" s="93" t="s">
        <v>37</v>
      </c>
      <c r="G45" s="78" t="s">
        <v>38</v>
      </c>
      <c r="H45" s="78" t="s">
        <v>52</v>
      </c>
      <c r="I45" s="78" t="s">
        <v>39</v>
      </c>
      <c r="J45" s="94" t="s">
        <v>39</v>
      </c>
      <c r="K45" s="94">
        <v>117</v>
      </c>
      <c r="L45" s="94">
        <v>299</v>
      </c>
      <c r="M45" s="94">
        <v>706</v>
      </c>
      <c r="N45" s="94">
        <v>2454</v>
      </c>
      <c r="O45" s="93">
        <v>30</v>
      </c>
      <c r="P45" s="93">
        <v>30</v>
      </c>
      <c r="Q45" s="117"/>
      <c r="R45" s="117"/>
      <c r="S45" s="117"/>
      <c r="T45" s="93">
        <v>30</v>
      </c>
      <c r="U45" s="117"/>
      <c r="V45" s="95" t="s">
        <v>121</v>
      </c>
      <c r="W45" s="78" t="s">
        <v>41</v>
      </c>
      <c r="X45" s="57" t="s">
        <v>68</v>
      </c>
    </row>
    <row r="46" s="6" customFormat="true" ht="156" customHeight="true" spans="1:24">
      <c r="A46" s="56">
        <v>3</v>
      </c>
      <c r="B46" s="78" t="s">
        <v>178</v>
      </c>
      <c r="C46" s="58" t="s">
        <v>179</v>
      </c>
      <c r="D46" s="57" t="s">
        <v>180</v>
      </c>
      <c r="E46" s="78">
        <v>1</v>
      </c>
      <c r="F46" s="78" t="s">
        <v>181</v>
      </c>
      <c r="G46" s="78" t="s">
        <v>182</v>
      </c>
      <c r="H46" s="94" t="s">
        <v>39</v>
      </c>
      <c r="I46" s="94" t="s">
        <v>39</v>
      </c>
      <c r="J46" s="94" t="s">
        <v>39</v>
      </c>
      <c r="K46" s="94">
        <v>48</v>
      </c>
      <c r="L46" s="94">
        <v>165</v>
      </c>
      <c r="M46" s="94">
        <v>468</v>
      </c>
      <c r="N46" s="94" t="s">
        <v>183</v>
      </c>
      <c r="O46" s="94">
        <v>65</v>
      </c>
      <c r="P46" s="94">
        <v>65</v>
      </c>
      <c r="Q46" s="94"/>
      <c r="R46" s="94"/>
      <c r="S46" s="94"/>
      <c r="T46" s="94">
        <v>65</v>
      </c>
      <c r="U46" s="94"/>
      <c r="V46" s="102" t="s">
        <v>184</v>
      </c>
      <c r="W46" s="102" t="s">
        <v>41</v>
      </c>
      <c r="X46" s="57" t="s">
        <v>68</v>
      </c>
    </row>
    <row r="47" s="7" customFormat="true" ht="165" customHeight="true" spans="1:24">
      <c r="A47" s="56">
        <v>4</v>
      </c>
      <c r="B47" s="78" t="s">
        <v>185</v>
      </c>
      <c r="C47" s="58" t="s">
        <v>186</v>
      </c>
      <c r="D47" s="57" t="s">
        <v>187</v>
      </c>
      <c r="E47" s="78">
        <v>1</v>
      </c>
      <c r="F47" s="102" t="s">
        <v>181</v>
      </c>
      <c r="G47" s="102" t="s">
        <v>188</v>
      </c>
      <c r="H47" s="102" t="s">
        <v>39</v>
      </c>
      <c r="I47" s="102" t="s">
        <v>39</v>
      </c>
      <c r="J47" s="102" t="s">
        <v>39</v>
      </c>
      <c r="K47" s="102">
        <v>54</v>
      </c>
      <c r="L47" s="102">
        <v>162</v>
      </c>
      <c r="M47" s="102">
        <v>671</v>
      </c>
      <c r="N47" s="102">
        <v>2521</v>
      </c>
      <c r="O47" s="110">
        <v>260</v>
      </c>
      <c r="P47" s="110">
        <v>260</v>
      </c>
      <c r="Q47" s="78"/>
      <c r="R47" s="78"/>
      <c r="S47" s="78"/>
      <c r="T47" s="110">
        <v>260</v>
      </c>
      <c r="U47" s="94"/>
      <c r="V47" s="102" t="s">
        <v>184</v>
      </c>
      <c r="W47" s="102" t="s">
        <v>41</v>
      </c>
      <c r="X47" s="57" t="s">
        <v>68</v>
      </c>
    </row>
    <row r="48" s="7" customFormat="true" ht="160" customHeight="true" spans="1:24">
      <c r="A48" s="56" t="s">
        <v>189</v>
      </c>
      <c r="B48" s="78" t="s">
        <v>190</v>
      </c>
      <c r="C48" s="58" t="s">
        <v>191</v>
      </c>
      <c r="D48" s="57" t="s">
        <v>192</v>
      </c>
      <c r="E48" s="78">
        <v>1</v>
      </c>
      <c r="F48" s="78" t="s">
        <v>181</v>
      </c>
      <c r="G48" s="78" t="s">
        <v>193</v>
      </c>
      <c r="H48" s="78" t="s">
        <v>39</v>
      </c>
      <c r="I48" s="78" t="s">
        <v>39</v>
      </c>
      <c r="J48" s="78" t="s">
        <v>39</v>
      </c>
      <c r="K48" s="78">
        <v>49</v>
      </c>
      <c r="L48" s="78">
        <v>164</v>
      </c>
      <c r="M48" s="78">
        <v>525</v>
      </c>
      <c r="N48" s="78">
        <v>2159</v>
      </c>
      <c r="O48" s="110">
        <v>180</v>
      </c>
      <c r="P48" s="110">
        <v>180</v>
      </c>
      <c r="Q48" s="78"/>
      <c r="R48" s="78"/>
      <c r="S48" s="78"/>
      <c r="T48" s="110">
        <v>180</v>
      </c>
      <c r="U48" s="94"/>
      <c r="V48" s="102" t="s">
        <v>184</v>
      </c>
      <c r="W48" s="102" t="s">
        <v>41</v>
      </c>
      <c r="X48" s="57" t="s">
        <v>68</v>
      </c>
    </row>
    <row r="49" s="9" customFormat="true" ht="164" customHeight="true" spans="1:24">
      <c r="A49" s="56" t="s">
        <v>194</v>
      </c>
      <c r="B49" s="78" t="s">
        <v>195</v>
      </c>
      <c r="C49" s="58" t="s">
        <v>196</v>
      </c>
      <c r="D49" s="57" t="s">
        <v>197</v>
      </c>
      <c r="E49" s="78">
        <v>1</v>
      </c>
      <c r="F49" s="78" t="s">
        <v>181</v>
      </c>
      <c r="G49" s="78" t="s">
        <v>198</v>
      </c>
      <c r="H49" s="78" t="s">
        <v>39</v>
      </c>
      <c r="I49" s="78" t="s">
        <v>39</v>
      </c>
      <c r="J49" s="78" t="s">
        <v>39</v>
      </c>
      <c r="K49" s="78">
        <v>68</v>
      </c>
      <c r="L49" s="78">
        <v>286</v>
      </c>
      <c r="M49" s="78">
        <v>865</v>
      </c>
      <c r="N49" s="78">
        <v>3156</v>
      </c>
      <c r="O49" s="111">
        <v>470</v>
      </c>
      <c r="P49" s="111">
        <v>470</v>
      </c>
      <c r="Q49" s="78"/>
      <c r="R49" s="78"/>
      <c r="S49" s="78"/>
      <c r="T49" s="111">
        <v>470</v>
      </c>
      <c r="U49" s="94"/>
      <c r="V49" s="102" t="s">
        <v>184</v>
      </c>
      <c r="W49" s="102" t="s">
        <v>41</v>
      </c>
      <c r="X49" s="57" t="s">
        <v>68</v>
      </c>
    </row>
    <row r="50" s="7" customFormat="true" ht="36" customHeight="true" spans="1:24">
      <c r="A50" s="49" t="s">
        <v>199</v>
      </c>
      <c r="B50" s="71"/>
      <c r="C50" s="72"/>
      <c r="D50" s="73"/>
      <c r="E50" s="95">
        <f>E51+E52+E53+E54+E55+E56+E57+E58+E59+E60+E61+E62+E63+E64</f>
        <v>14</v>
      </c>
      <c r="F50" s="95"/>
      <c r="G50" s="95"/>
      <c r="H50" s="95"/>
      <c r="I50" s="95"/>
      <c r="J50" s="95"/>
      <c r="K50" s="95"/>
      <c r="L50" s="95"/>
      <c r="M50" s="95"/>
      <c r="N50" s="95"/>
      <c r="O50" s="95">
        <f>O51+O52+O53+O54+O55+O56+O57+O58+O59+O60+O61+O62+O63+O64</f>
        <v>3289</v>
      </c>
      <c r="P50" s="95">
        <f>P51+P52+P53+P54+P55+P56+P57+P58+P59+P60+P61+P62+P63+P64</f>
        <v>3289</v>
      </c>
      <c r="Q50" s="95"/>
      <c r="R50" s="95"/>
      <c r="S50" s="95"/>
      <c r="T50" s="95">
        <f>T51+T52+T53+T54+T55+T56+T57+T58+T59+T60+T61+T62+T63+T64</f>
        <v>3289</v>
      </c>
      <c r="U50" s="99"/>
      <c r="V50" s="99"/>
      <c r="W50" s="99"/>
      <c r="X50" s="73"/>
    </row>
    <row r="51" s="7" customFormat="true" ht="156" customHeight="true" spans="1:24">
      <c r="A51" s="56">
        <v>1</v>
      </c>
      <c r="B51" s="57" t="s">
        <v>200</v>
      </c>
      <c r="C51" s="68" t="s">
        <v>201</v>
      </c>
      <c r="D51" s="69" t="s">
        <v>202</v>
      </c>
      <c r="E51" s="95">
        <v>1</v>
      </c>
      <c r="F51" s="95" t="s">
        <v>61</v>
      </c>
      <c r="G51" s="95" t="s">
        <v>203</v>
      </c>
      <c r="H51" s="99" t="s">
        <v>52</v>
      </c>
      <c r="I51" s="99" t="s">
        <v>39</v>
      </c>
      <c r="J51" s="99" t="s">
        <v>39</v>
      </c>
      <c r="K51" s="99">
        <v>89</v>
      </c>
      <c r="L51" s="99">
        <v>247</v>
      </c>
      <c r="M51" s="99">
        <v>675</v>
      </c>
      <c r="N51" s="99">
        <v>2374</v>
      </c>
      <c r="O51" s="99">
        <v>380</v>
      </c>
      <c r="P51" s="99">
        <v>380</v>
      </c>
      <c r="Q51" s="99"/>
      <c r="R51" s="99"/>
      <c r="S51" s="99"/>
      <c r="T51" s="99">
        <v>380</v>
      </c>
      <c r="U51" s="99"/>
      <c r="V51" s="95" t="s">
        <v>114</v>
      </c>
      <c r="W51" s="102" t="s">
        <v>41</v>
      </c>
      <c r="X51" s="69" t="s">
        <v>116</v>
      </c>
    </row>
    <row r="52" s="7" customFormat="true" ht="147" customHeight="true" spans="1:24">
      <c r="A52" s="56">
        <v>2</v>
      </c>
      <c r="B52" s="60" t="s">
        <v>204</v>
      </c>
      <c r="C52" s="79" t="s">
        <v>205</v>
      </c>
      <c r="D52" s="60" t="s">
        <v>206</v>
      </c>
      <c r="E52" s="94">
        <v>1</v>
      </c>
      <c r="F52" s="91" t="s">
        <v>50</v>
      </c>
      <c r="G52" s="78" t="s">
        <v>207</v>
      </c>
      <c r="H52" s="91" t="s">
        <v>39</v>
      </c>
      <c r="I52" s="91" t="s">
        <v>39</v>
      </c>
      <c r="J52" s="91" t="s">
        <v>39</v>
      </c>
      <c r="K52" s="91">
        <v>77</v>
      </c>
      <c r="L52" s="91">
        <v>280</v>
      </c>
      <c r="M52" s="112">
        <v>505</v>
      </c>
      <c r="N52" s="112">
        <v>1966</v>
      </c>
      <c r="O52" s="91">
        <v>78</v>
      </c>
      <c r="P52" s="91">
        <v>78</v>
      </c>
      <c r="Q52" s="93"/>
      <c r="R52" s="93"/>
      <c r="S52" s="93"/>
      <c r="T52" s="91">
        <v>78</v>
      </c>
      <c r="U52" s="91"/>
      <c r="V52" s="91" t="s">
        <v>136</v>
      </c>
      <c r="W52" s="102" t="s">
        <v>41</v>
      </c>
      <c r="X52" s="57" t="s">
        <v>68</v>
      </c>
    </row>
    <row r="53" s="7" customFormat="true" ht="142" customHeight="true" spans="1:24">
      <c r="A53" s="56">
        <v>3</v>
      </c>
      <c r="B53" s="57" t="s">
        <v>208</v>
      </c>
      <c r="C53" s="58" t="s">
        <v>209</v>
      </c>
      <c r="D53" s="60" t="s">
        <v>210</v>
      </c>
      <c r="E53" s="78">
        <v>1</v>
      </c>
      <c r="F53" s="94" t="s">
        <v>50</v>
      </c>
      <c r="G53" s="94" t="s">
        <v>211</v>
      </c>
      <c r="H53" s="94" t="s">
        <v>39</v>
      </c>
      <c r="I53" s="94" t="s">
        <v>39</v>
      </c>
      <c r="J53" s="94" t="s">
        <v>39</v>
      </c>
      <c r="K53" s="94">
        <v>76</v>
      </c>
      <c r="L53" s="94">
        <v>272</v>
      </c>
      <c r="M53" s="94">
        <v>697</v>
      </c>
      <c r="N53" s="94">
        <v>2701</v>
      </c>
      <c r="O53" s="94">
        <v>93</v>
      </c>
      <c r="P53" s="94">
        <v>93</v>
      </c>
      <c r="Q53" s="94"/>
      <c r="R53" s="94"/>
      <c r="S53" s="94"/>
      <c r="T53" s="94">
        <v>93</v>
      </c>
      <c r="U53" s="94"/>
      <c r="V53" s="91" t="s">
        <v>136</v>
      </c>
      <c r="W53" s="102" t="s">
        <v>41</v>
      </c>
      <c r="X53" s="57" t="s">
        <v>68</v>
      </c>
    </row>
    <row r="54" s="7" customFormat="true" ht="147" customHeight="true" spans="1:24">
      <c r="A54" s="56">
        <v>4</v>
      </c>
      <c r="B54" s="57" t="s">
        <v>212</v>
      </c>
      <c r="C54" s="58" t="s">
        <v>213</v>
      </c>
      <c r="D54" s="60" t="s">
        <v>214</v>
      </c>
      <c r="E54" s="78">
        <v>1</v>
      </c>
      <c r="F54" s="94" t="s">
        <v>50</v>
      </c>
      <c r="G54" s="94" t="s">
        <v>215</v>
      </c>
      <c r="H54" s="94" t="s">
        <v>52</v>
      </c>
      <c r="I54" s="94" t="s">
        <v>39</v>
      </c>
      <c r="J54" s="94" t="s">
        <v>39</v>
      </c>
      <c r="K54" s="94">
        <v>134</v>
      </c>
      <c r="L54" s="94">
        <v>425</v>
      </c>
      <c r="M54" s="94">
        <v>661</v>
      </c>
      <c r="N54" s="94">
        <v>2338</v>
      </c>
      <c r="O54" s="94">
        <v>90</v>
      </c>
      <c r="P54" s="94">
        <v>90</v>
      </c>
      <c r="Q54" s="94"/>
      <c r="R54" s="94"/>
      <c r="S54" s="94"/>
      <c r="T54" s="94">
        <v>90</v>
      </c>
      <c r="U54" s="94"/>
      <c r="V54" s="91" t="s">
        <v>136</v>
      </c>
      <c r="W54" s="102" t="s">
        <v>41</v>
      </c>
      <c r="X54" s="57" t="s">
        <v>68</v>
      </c>
    </row>
    <row r="55" s="7" customFormat="true" ht="157" customHeight="true" spans="1:24">
      <c r="A55" s="56">
        <v>5</v>
      </c>
      <c r="B55" s="57" t="s">
        <v>216</v>
      </c>
      <c r="C55" s="57" t="s">
        <v>217</v>
      </c>
      <c r="D55" s="57" t="s">
        <v>218</v>
      </c>
      <c r="E55" s="78">
        <v>1</v>
      </c>
      <c r="F55" s="78" t="s">
        <v>72</v>
      </c>
      <c r="G55" s="78" t="s">
        <v>140</v>
      </c>
      <c r="H55" s="78" t="s">
        <v>52</v>
      </c>
      <c r="I55" s="78" t="s">
        <v>39</v>
      </c>
      <c r="J55" s="78" t="s">
        <v>39</v>
      </c>
      <c r="K55" s="78">
        <v>117</v>
      </c>
      <c r="L55" s="78">
        <v>408</v>
      </c>
      <c r="M55" s="78">
        <v>784</v>
      </c>
      <c r="N55" s="78">
        <v>3064</v>
      </c>
      <c r="O55" s="78">
        <v>150</v>
      </c>
      <c r="P55" s="78">
        <v>150</v>
      </c>
      <c r="Q55" s="78"/>
      <c r="R55" s="78"/>
      <c r="S55" s="78"/>
      <c r="T55" s="78">
        <v>150</v>
      </c>
      <c r="U55" s="78"/>
      <c r="V55" s="102" t="s">
        <v>83</v>
      </c>
      <c r="W55" s="102" t="s">
        <v>41</v>
      </c>
      <c r="X55" s="57" t="s">
        <v>68</v>
      </c>
    </row>
    <row r="56" s="7" customFormat="true" ht="146" customHeight="true" spans="1:24">
      <c r="A56" s="56">
        <v>6</v>
      </c>
      <c r="B56" s="57" t="s">
        <v>219</v>
      </c>
      <c r="C56" s="58" t="s">
        <v>220</v>
      </c>
      <c r="D56" s="57" t="s">
        <v>221</v>
      </c>
      <c r="E56" s="78">
        <v>1</v>
      </c>
      <c r="F56" s="78" t="s">
        <v>72</v>
      </c>
      <c r="G56" s="78" t="s">
        <v>222</v>
      </c>
      <c r="H56" s="78" t="s">
        <v>39</v>
      </c>
      <c r="I56" s="78" t="s">
        <v>39</v>
      </c>
      <c r="J56" s="78" t="s">
        <v>39</v>
      </c>
      <c r="K56" s="78">
        <v>94</v>
      </c>
      <c r="L56" s="78">
        <v>365</v>
      </c>
      <c r="M56" s="78">
        <v>440</v>
      </c>
      <c r="N56" s="78">
        <v>1788</v>
      </c>
      <c r="O56" s="78">
        <v>199</v>
      </c>
      <c r="P56" s="78">
        <v>199</v>
      </c>
      <c r="Q56" s="78"/>
      <c r="R56" s="78"/>
      <c r="S56" s="78"/>
      <c r="T56" s="78">
        <v>199</v>
      </c>
      <c r="U56" s="78"/>
      <c r="V56" s="102" t="s">
        <v>83</v>
      </c>
      <c r="W56" s="102" t="s">
        <v>41</v>
      </c>
      <c r="X56" s="57" t="s">
        <v>68</v>
      </c>
    </row>
    <row r="57" s="7" customFormat="true" ht="130" customHeight="true" spans="1:24">
      <c r="A57" s="56">
        <v>7</v>
      </c>
      <c r="B57" s="57" t="s">
        <v>223</v>
      </c>
      <c r="C57" s="68" t="s">
        <v>224</v>
      </c>
      <c r="D57" s="69" t="s">
        <v>225</v>
      </c>
      <c r="E57" s="95">
        <v>1</v>
      </c>
      <c r="F57" s="95" t="s">
        <v>77</v>
      </c>
      <c r="G57" s="95" t="s">
        <v>226</v>
      </c>
      <c r="H57" s="95" t="s">
        <v>39</v>
      </c>
      <c r="I57" s="95" t="s">
        <v>39</v>
      </c>
      <c r="J57" s="95" t="s">
        <v>39</v>
      </c>
      <c r="K57" s="95">
        <v>116</v>
      </c>
      <c r="L57" s="95">
        <v>363</v>
      </c>
      <c r="M57" s="95">
        <v>828</v>
      </c>
      <c r="N57" s="95">
        <v>3680</v>
      </c>
      <c r="O57" s="95">
        <v>490</v>
      </c>
      <c r="P57" s="95">
        <v>490</v>
      </c>
      <c r="Q57" s="95"/>
      <c r="R57" s="95"/>
      <c r="S57" s="95"/>
      <c r="T57" s="95">
        <v>490</v>
      </c>
      <c r="U57" s="95"/>
      <c r="V57" s="78" t="s">
        <v>92</v>
      </c>
      <c r="W57" s="102" t="s">
        <v>41</v>
      </c>
      <c r="X57" s="57" t="s">
        <v>68</v>
      </c>
    </row>
    <row r="58" s="7" customFormat="true" ht="143" customHeight="true" spans="1:24">
      <c r="A58" s="56">
        <v>8</v>
      </c>
      <c r="B58" s="57" t="s">
        <v>227</v>
      </c>
      <c r="C58" s="58" t="s">
        <v>228</v>
      </c>
      <c r="D58" s="57" t="s">
        <v>229</v>
      </c>
      <c r="E58" s="93">
        <v>1</v>
      </c>
      <c r="F58" s="93" t="s">
        <v>37</v>
      </c>
      <c r="G58" s="93" t="s">
        <v>230</v>
      </c>
      <c r="H58" s="93" t="s">
        <v>52</v>
      </c>
      <c r="I58" s="93" t="s">
        <v>39</v>
      </c>
      <c r="J58" s="93" t="s">
        <v>39</v>
      </c>
      <c r="K58" s="93">
        <v>223</v>
      </c>
      <c r="L58" s="93">
        <v>699</v>
      </c>
      <c r="M58" s="93">
        <v>1647</v>
      </c>
      <c r="N58" s="93">
        <v>6050</v>
      </c>
      <c r="O58" s="93">
        <v>65</v>
      </c>
      <c r="P58" s="93">
        <v>65</v>
      </c>
      <c r="Q58" s="99"/>
      <c r="R58" s="99"/>
      <c r="S58" s="99"/>
      <c r="T58" s="93">
        <v>65</v>
      </c>
      <c r="U58" s="99"/>
      <c r="V58" s="95" t="s">
        <v>121</v>
      </c>
      <c r="W58" s="102" t="s">
        <v>41</v>
      </c>
      <c r="X58" s="57" t="s">
        <v>68</v>
      </c>
    </row>
    <row r="59" s="7" customFormat="true" ht="149" customHeight="true" spans="1:24">
      <c r="A59" s="56">
        <v>9</v>
      </c>
      <c r="B59" s="60" t="s">
        <v>231</v>
      </c>
      <c r="C59" s="61" t="s">
        <v>232</v>
      </c>
      <c r="D59" s="60" t="s">
        <v>233</v>
      </c>
      <c r="E59" s="78">
        <v>1</v>
      </c>
      <c r="F59" s="78" t="s">
        <v>37</v>
      </c>
      <c r="G59" s="78" t="s">
        <v>174</v>
      </c>
      <c r="H59" s="93" t="s">
        <v>39</v>
      </c>
      <c r="I59" s="93" t="s">
        <v>39</v>
      </c>
      <c r="J59" s="93" t="s">
        <v>39</v>
      </c>
      <c r="K59" s="93">
        <v>113</v>
      </c>
      <c r="L59" s="93">
        <v>336</v>
      </c>
      <c r="M59" s="93">
        <v>851</v>
      </c>
      <c r="N59" s="93">
        <v>3124</v>
      </c>
      <c r="O59" s="78">
        <v>390</v>
      </c>
      <c r="P59" s="78">
        <v>390</v>
      </c>
      <c r="Q59" s="99"/>
      <c r="R59" s="99"/>
      <c r="S59" s="99"/>
      <c r="T59" s="78">
        <v>390</v>
      </c>
      <c r="U59" s="99"/>
      <c r="V59" s="95" t="s">
        <v>121</v>
      </c>
      <c r="W59" s="102" t="s">
        <v>41</v>
      </c>
      <c r="X59" s="57" t="s">
        <v>68</v>
      </c>
    </row>
    <row r="60" s="7" customFormat="true" ht="147" customHeight="true" spans="1:24">
      <c r="A60" s="56">
        <v>10</v>
      </c>
      <c r="B60" s="57" t="s">
        <v>234</v>
      </c>
      <c r="C60" s="58" t="s">
        <v>235</v>
      </c>
      <c r="D60" s="57" t="s">
        <v>236</v>
      </c>
      <c r="E60" s="93">
        <v>1</v>
      </c>
      <c r="F60" s="93" t="s">
        <v>37</v>
      </c>
      <c r="G60" s="93" t="s">
        <v>230</v>
      </c>
      <c r="H60" s="93" t="s">
        <v>52</v>
      </c>
      <c r="I60" s="93" t="s">
        <v>39</v>
      </c>
      <c r="J60" s="93" t="s">
        <v>39</v>
      </c>
      <c r="K60" s="93">
        <v>223</v>
      </c>
      <c r="L60" s="93">
        <v>699</v>
      </c>
      <c r="M60" s="93">
        <v>1647</v>
      </c>
      <c r="N60" s="93">
        <v>6050</v>
      </c>
      <c r="O60" s="78">
        <v>120</v>
      </c>
      <c r="P60" s="78">
        <v>120</v>
      </c>
      <c r="Q60" s="99"/>
      <c r="R60" s="99"/>
      <c r="S60" s="99"/>
      <c r="T60" s="78">
        <v>120</v>
      </c>
      <c r="U60" s="99"/>
      <c r="V60" s="95" t="s">
        <v>121</v>
      </c>
      <c r="W60" s="102" t="s">
        <v>41</v>
      </c>
      <c r="X60" s="57" t="s">
        <v>68</v>
      </c>
    </row>
    <row r="61" s="7" customFormat="true" ht="125" customHeight="true" spans="1:24">
      <c r="A61" s="56">
        <v>11</v>
      </c>
      <c r="B61" s="57" t="s">
        <v>237</v>
      </c>
      <c r="C61" s="80" t="s">
        <v>238</v>
      </c>
      <c r="D61" s="81" t="s">
        <v>239</v>
      </c>
      <c r="E61" s="95">
        <v>1</v>
      </c>
      <c r="F61" s="102" t="s">
        <v>66</v>
      </c>
      <c r="G61" s="102" t="s">
        <v>240</v>
      </c>
      <c r="H61" s="102" t="s">
        <v>52</v>
      </c>
      <c r="I61" s="102" t="s">
        <v>39</v>
      </c>
      <c r="J61" s="102" t="s">
        <v>52</v>
      </c>
      <c r="K61" s="90">
        <v>38</v>
      </c>
      <c r="L61" s="90">
        <v>158</v>
      </c>
      <c r="M61" s="102">
        <v>1088</v>
      </c>
      <c r="N61" s="102">
        <v>4200</v>
      </c>
      <c r="O61" s="90">
        <v>450</v>
      </c>
      <c r="P61" s="90">
        <v>450</v>
      </c>
      <c r="Q61" s="102"/>
      <c r="R61" s="102"/>
      <c r="S61" s="102"/>
      <c r="T61" s="90">
        <v>450</v>
      </c>
      <c r="U61" s="102"/>
      <c r="V61" s="102" t="s">
        <v>109</v>
      </c>
      <c r="W61" s="102" t="s">
        <v>41</v>
      </c>
      <c r="X61" s="57" t="s">
        <v>68</v>
      </c>
    </row>
    <row r="62" s="7" customFormat="true" ht="165" customHeight="true" spans="1:24">
      <c r="A62" s="56">
        <v>12</v>
      </c>
      <c r="B62" s="57" t="s">
        <v>241</v>
      </c>
      <c r="C62" s="57" t="s">
        <v>242</v>
      </c>
      <c r="D62" s="57" t="s">
        <v>243</v>
      </c>
      <c r="E62" s="93">
        <v>1</v>
      </c>
      <c r="F62" s="93" t="s">
        <v>66</v>
      </c>
      <c r="G62" s="101" t="s">
        <v>244</v>
      </c>
      <c r="H62" s="101" t="s">
        <v>39</v>
      </c>
      <c r="I62" s="101" t="s">
        <v>39</v>
      </c>
      <c r="J62" s="101" t="s">
        <v>39</v>
      </c>
      <c r="K62" s="98">
        <v>157</v>
      </c>
      <c r="L62" s="98">
        <v>509</v>
      </c>
      <c r="M62" s="98">
        <v>1279</v>
      </c>
      <c r="N62" s="98">
        <v>4977</v>
      </c>
      <c r="O62" s="91">
        <v>180</v>
      </c>
      <c r="P62" s="91">
        <v>180</v>
      </c>
      <c r="Q62" s="78"/>
      <c r="R62" s="78"/>
      <c r="S62" s="78"/>
      <c r="T62" s="91">
        <v>180</v>
      </c>
      <c r="U62" s="78"/>
      <c r="V62" s="102" t="s">
        <v>109</v>
      </c>
      <c r="W62" s="102" t="s">
        <v>41</v>
      </c>
      <c r="X62" s="57" t="s">
        <v>68</v>
      </c>
    </row>
    <row r="63" s="7" customFormat="true" ht="164" customHeight="true" spans="1:24">
      <c r="A63" s="56">
        <v>13</v>
      </c>
      <c r="B63" s="57" t="s">
        <v>245</v>
      </c>
      <c r="C63" s="58" t="s">
        <v>246</v>
      </c>
      <c r="D63" s="57" t="s">
        <v>247</v>
      </c>
      <c r="E63" s="93">
        <v>1</v>
      </c>
      <c r="F63" s="93" t="s">
        <v>61</v>
      </c>
      <c r="G63" s="101" t="s">
        <v>248</v>
      </c>
      <c r="H63" s="101" t="s">
        <v>52</v>
      </c>
      <c r="I63" s="101" t="s">
        <v>39</v>
      </c>
      <c r="J63" s="101" t="s">
        <v>52</v>
      </c>
      <c r="K63" s="106">
        <v>308</v>
      </c>
      <c r="L63" s="106">
        <v>910</v>
      </c>
      <c r="M63" s="106">
        <v>1179</v>
      </c>
      <c r="N63" s="106">
        <v>3997</v>
      </c>
      <c r="O63" s="91">
        <v>121</v>
      </c>
      <c r="P63" s="91">
        <v>121</v>
      </c>
      <c r="Q63" s="78"/>
      <c r="R63" s="78"/>
      <c r="S63" s="78"/>
      <c r="T63" s="91">
        <v>121</v>
      </c>
      <c r="U63" s="78"/>
      <c r="V63" s="95" t="s">
        <v>114</v>
      </c>
      <c r="W63" s="102" t="s">
        <v>41</v>
      </c>
      <c r="X63" s="57" t="s">
        <v>249</v>
      </c>
    </row>
    <row r="64" s="7" customFormat="true" ht="180" customHeight="true" spans="1:24">
      <c r="A64" s="56">
        <v>14</v>
      </c>
      <c r="B64" s="57" t="s">
        <v>250</v>
      </c>
      <c r="C64" s="58" t="s">
        <v>251</v>
      </c>
      <c r="D64" s="57" t="s">
        <v>252</v>
      </c>
      <c r="E64" s="93">
        <v>1</v>
      </c>
      <c r="F64" s="93" t="s">
        <v>72</v>
      </c>
      <c r="G64" s="101" t="s">
        <v>82</v>
      </c>
      <c r="H64" s="101" t="s">
        <v>39</v>
      </c>
      <c r="I64" s="101" t="s">
        <v>39</v>
      </c>
      <c r="J64" s="101" t="s">
        <v>39</v>
      </c>
      <c r="K64" s="78">
        <v>161</v>
      </c>
      <c r="L64" s="78">
        <v>534</v>
      </c>
      <c r="M64" s="78">
        <v>1110</v>
      </c>
      <c r="N64" s="78">
        <v>4011</v>
      </c>
      <c r="O64" s="91">
        <v>483</v>
      </c>
      <c r="P64" s="91">
        <v>483</v>
      </c>
      <c r="Q64" s="78"/>
      <c r="R64" s="78"/>
      <c r="S64" s="78"/>
      <c r="T64" s="91">
        <v>483</v>
      </c>
      <c r="U64" s="78"/>
      <c r="V64" s="102" t="s">
        <v>41</v>
      </c>
      <c r="W64" s="102" t="s">
        <v>41</v>
      </c>
      <c r="X64" s="57" t="s">
        <v>68</v>
      </c>
    </row>
    <row r="65" s="7" customFormat="true" ht="38" customHeight="true" spans="1:24">
      <c r="A65" s="49" t="s">
        <v>253</v>
      </c>
      <c r="B65" s="71"/>
      <c r="C65" s="72"/>
      <c r="D65" s="73"/>
      <c r="E65" s="95">
        <f>E66+E67+E68+E69+E70+E71+E72+E73+E74+E75</f>
        <v>10</v>
      </c>
      <c r="F65" s="95"/>
      <c r="G65" s="95"/>
      <c r="H65" s="95"/>
      <c r="I65" s="95"/>
      <c r="J65" s="95"/>
      <c r="K65" s="95"/>
      <c r="L65" s="95"/>
      <c r="M65" s="95"/>
      <c r="N65" s="95"/>
      <c r="O65" s="95">
        <f>O66+O67+O68+O69+O70+O71+O72+O73+O74+O75</f>
        <v>925</v>
      </c>
      <c r="P65" s="95">
        <f>P66+P67+P68+P69+P70+P71+P72+P73+P74+P75</f>
        <v>925</v>
      </c>
      <c r="Q65" s="95"/>
      <c r="R65" s="95"/>
      <c r="S65" s="95"/>
      <c r="T65" s="95">
        <f>T66+T67+T68+T69+T70+T71+T72+T73+T74+T75</f>
        <v>925</v>
      </c>
      <c r="U65" s="99"/>
      <c r="V65" s="99"/>
      <c r="W65" s="99"/>
      <c r="X65" s="73"/>
    </row>
    <row r="66" s="7" customFormat="true" ht="157" customHeight="true" spans="1:24">
      <c r="A66" s="56">
        <v>1</v>
      </c>
      <c r="B66" s="57" t="s">
        <v>254</v>
      </c>
      <c r="C66" s="134" t="s">
        <v>255</v>
      </c>
      <c r="D66" s="74" t="s">
        <v>256</v>
      </c>
      <c r="E66" s="95">
        <v>1</v>
      </c>
      <c r="F66" s="95" t="s">
        <v>77</v>
      </c>
      <c r="G66" s="95" t="s">
        <v>91</v>
      </c>
      <c r="H66" s="95" t="s">
        <v>52</v>
      </c>
      <c r="I66" s="95" t="s">
        <v>52</v>
      </c>
      <c r="J66" s="95" t="s">
        <v>52</v>
      </c>
      <c r="K66" s="95">
        <v>79</v>
      </c>
      <c r="L66" s="95">
        <v>228</v>
      </c>
      <c r="M66" s="95">
        <v>515</v>
      </c>
      <c r="N66" s="95">
        <v>1962</v>
      </c>
      <c r="O66" s="95">
        <v>135</v>
      </c>
      <c r="P66" s="95">
        <v>135</v>
      </c>
      <c r="Q66" s="95"/>
      <c r="R66" s="95"/>
      <c r="S66" s="95"/>
      <c r="T66" s="95">
        <v>135</v>
      </c>
      <c r="U66" s="95"/>
      <c r="V66" s="78" t="s">
        <v>92</v>
      </c>
      <c r="W66" s="102" t="s">
        <v>41</v>
      </c>
      <c r="X66" s="57" t="s">
        <v>68</v>
      </c>
    </row>
    <row r="67" s="7" customFormat="true" ht="143" customHeight="true" spans="1:24">
      <c r="A67" s="56">
        <v>2</v>
      </c>
      <c r="B67" s="57" t="s">
        <v>257</v>
      </c>
      <c r="C67" s="68" t="s">
        <v>258</v>
      </c>
      <c r="D67" s="57" t="s">
        <v>259</v>
      </c>
      <c r="E67" s="95">
        <v>1</v>
      </c>
      <c r="F67" s="95" t="s">
        <v>77</v>
      </c>
      <c r="G67" s="95" t="s">
        <v>101</v>
      </c>
      <c r="H67" s="95" t="s">
        <v>52</v>
      </c>
      <c r="I67" s="95" t="s">
        <v>39</v>
      </c>
      <c r="J67" s="95" t="s">
        <v>39</v>
      </c>
      <c r="K67" s="78">
        <v>221</v>
      </c>
      <c r="L67" s="78">
        <v>609</v>
      </c>
      <c r="M67" s="78">
        <v>1140</v>
      </c>
      <c r="N67" s="78">
        <v>4167</v>
      </c>
      <c r="O67" s="95">
        <v>18</v>
      </c>
      <c r="P67" s="95">
        <v>18</v>
      </c>
      <c r="Q67" s="95"/>
      <c r="R67" s="95"/>
      <c r="S67" s="95"/>
      <c r="T67" s="95">
        <v>18</v>
      </c>
      <c r="U67" s="95"/>
      <c r="V67" s="78" t="s">
        <v>92</v>
      </c>
      <c r="W67" s="102" t="s">
        <v>41</v>
      </c>
      <c r="X67" s="57" t="s">
        <v>68</v>
      </c>
    </row>
    <row r="68" s="7" customFormat="true" ht="142" customHeight="true" spans="1:24">
      <c r="A68" s="56">
        <v>3</v>
      </c>
      <c r="B68" s="60" t="s">
        <v>260</v>
      </c>
      <c r="C68" s="60" t="s">
        <v>261</v>
      </c>
      <c r="D68" s="60" t="s">
        <v>262</v>
      </c>
      <c r="E68" s="93">
        <v>1</v>
      </c>
      <c r="F68" s="93" t="s">
        <v>37</v>
      </c>
      <c r="G68" s="93" t="s">
        <v>263</v>
      </c>
      <c r="H68" s="93" t="s">
        <v>39</v>
      </c>
      <c r="I68" s="93" t="s">
        <v>39</v>
      </c>
      <c r="J68" s="93" t="s">
        <v>39</v>
      </c>
      <c r="K68" s="93">
        <v>112</v>
      </c>
      <c r="L68" s="93">
        <v>327</v>
      </c>
      <c r="M68" s="93">
        <v>882</v>
      </c>
      <c r="N68" s="93">
        <v>3176</v>
      </c>
      <c r="O68" s="78">
        <v>110</v>
      </c>
      <c r="P68" s="78">
        <v>110</v>
      </c>
      <c r="Q68" s="99"/>
      <c r="R68" s="99"/>
      <c r="S68" s="99"/>
      <c r="T68" s="78">
        <v>110</v>
      </c>
      <c r="U68" s="99"/>
      <c r="V68" s="95" t="s">
        <v>121</v>
      </c>
      <c r="W68" s="102" t="s">
        <v>41</v>
      </c>
      <c r="X68" s="57" t="s">
        <v>68</v>
      </c>
    </row>
    <row r="69" s="7" customFormat="true" ht="157" customHeight="true" spans="1:24">
      <c r="A69" s="56">
        <v>4</v>
      </c>
      <c r="B69" s="57" t="s">
        <v>264</v>
      </c>
      <c r="C69" s="58" t="s">
        <v>265</v>
      </c>
      <c r="D69" s="57" t="s">
        <v>266</v>
      </c>
      <c r="E69" s="78">
        <v>1</v>
      </c>
      <c r="F69" s="91" t="s">
        <v>56</v>
      </c>
      <c r="G69" s="78" t="s">
        <v>267</v>
      </c>
      <c r="H69" s="94" t="s">
        <v>39</v>
      </c>
      <c r="I69" s="94" t="s">
        <v>39</v>
      </c>
      <c r="J69" s="94" t="s">
        <v>39</v>
      </c>
      <c r="K69" s="94">
        <v>140</v>
      </c>
      <c r="L69" s="94">
        <v>484</v>
      </c>
      <c r="M69" s="94">
        <v>749</v>
      </c>
      <c r="N69" s="94">
        <v>3290</v>
      </c>
      <c r="O69" s="94">
        <v>50</v>
      </c>
      <c r="P69" s="94">
        <v>50</v>
      </c>
      <c r="Q69" s="99"/>
      <c r="R69" s="116"/>
      <c r="S69" s="116"/>
      <c r="T69" s="94">
        <v>50</v>
      </c>
      <c r="U69" s="116"/>
      <c r="V69" s="132" t="s">
        <v>56</v>
      </c>
      <c r="W69" s="102" t="s">
        <v>41</v>
      </c>
      <c r="X69" s="57" t="s">
        <v>68</v>
      </c>
    </row>
    <row r="70" s="7" customFormat="true" ht="151" customHeight="true" spans="1:24">
      <c r="A70" s="56">
        <v>5</v>
      </c>
      <c r="B70" s="57" t="s">
        <v>268</v>
      </c>
      <c r="C70" s="58" t="s">
        <v>269</v>
      </c>
      <c r="D70" s="57" t="s">
        <v>270</v>
      </c>
      <c r="E70" s="78">
        <v>1</v>
      </c>
      <c r="F70" s="91" t="s">
        <v>56</v>
      </c>
      <c r="G70" s="78" t="s">
        <v>271</v>
      </c>
      <c r="H70" s="78" t="s">
        <v>39</v>
      </c>
      <c r="I70" s="78" t="s">
        <v>39</v>
      </c>
      <c r="J70" s="78" t="s">
        <v>39</v>
      </c>
      <c r="K70" s="78">
        <v>66</v>
      </c>
      <c r="L70" s="78">
        <v>205</v>
      </c>
      <c r="M70" s="78">
        <v>468</v>
      </c>
      <c r="N70" s="78">
        <v>2602</v>
      </c>
      <c r="O70" s="78">
        <v>78</v>
      </c>
      <c r="P70" s="78">
        <v>78</v>
      </c>
      <c r="Q70" s="116"/>
      <c r="R70" s="116"/>
      <c r="S70" s="116"/>
      <c r="T70" s="78">
        <v>78</v>
      </c>
      <c r="U70" s="143"/>
      <c r="V70" s="102" t="s">
        <v>41</v>
      </c>
      <c r="W70" s="132" t="s">
        <v>115</v>
      </c>
      <c r="X70" s="57" t="s">
        <v>68</v>
      </c>
    </row>
    <row r="71" s="7" customFormat="true" ht="101" customHeight="true" spans="1:24">
      <c r="A71" s="56">
        <v>6</v>
      </c>
      <c r="B71" s="57" t="s">
        <v>272</v>
      </c>
      <c r="C71" s="80" t="s">
        <v>273</v>
      </c>
      <c r="D71" s="81" t="s">
        <v>274</v>
      </c>
      <c r="E71" s="95">
        <v>1</v>
      </c>
      <c r="F71" s="78" t="s">
        <v>66</v>
      </c>
      <c r="G71" s="78" t="s">
        <v>275</v>
      </c>
      <c r="H71" s="94" t="s">
        <v>39</v>
      </c>
      <c r="I71" s="94" t="s">
        <v>39</v>
      </c>
      <c r="J71" s="94" t="s">
        <v>39</v>
      </c>
      <c r="K71" s="94">
        <v>95</v>
      </c>
      <c r="L71" s="94">
        <v>288</v>
      </c>
      <c r="M71" s="94">
        <v>750</v>
      </c>
      <c r="N71" s="94">
        <v>2800</v>
      </c>
      <c r="O71" s="94">
        <v>45</v>
      </c>
      <c r="P71" s="94">
        <v>45</v>
      </c>
      <c r="Q71" s="94"/>
      <c r="R71" s="94"/>
      <c r="S71" s="94"/>
      <c r="T71" s="94">
        <v>45</v>
      </c>
      <c r="U71" s="94"/>
      <c r="V71" s="102" t="s">
        <v>109</v>
      </c>
      <c r="W71" s="102" t="s">
        <v>41</v>
      </c>
      <c r="X71" s="57" t="s">
        <v>68</v>
      </c>
    </row>
    <row r="72" s="7" customFormat="true" ht="145" customHeight="true" spans="1:24">
      <c r="A72" s="56">
        <v>7</v>
      </c>
      <c r="B72" s="57" t="s">
        <v>276</v>
      </c>
      <c r="C72" s="80" t="s">
        <v>277</v>
      </c>
      <c r="D72" s="81" t="s">
        <v>278</v>
      </c>
      <c r="E72" s="95">
        <v>1</v>
      </c>
      <c r="F72" s="78" t="s">
        <v>66</v>
      </c>
      <c r="G72" s="78" t="s">
        <v>279</v>
      </c>
      <c r="H72" s="78" t="s">
        <v>39</v>
      </c>
      <c r="I72" s="78" t="s">
        <v>39</v>
      </c>
      <c r="J72" s="78" t="s">
        <v>39</v>
      </c>
      <c r="K72" s="78">
        <v>84</v>
      </c>
      <c r="L72" s="78">
        <v>286</v>
      </c>
      <c r="M72" s="78">
        <v>769</v>
      </c>
      <c r="N72" s="78">
        <v>3008</v>
      </c>
      <c r="O72" s="78">
        <v>96</v>
      </c>
      <c r="P72" s="78">
        <v>96</v>
      </c>
      <c r="Q72" s="78"/>
      <c r="R72" s="78"/>
      <c r="S72" s="78"/>
      <c r="T72" s="78">
        <v>96</v>
      </c>
      <c r="U72" s="78"/>
      <c r="V72" s="102" t="s">
        <v>109</v>
      </c>
      <c r="W72" s="102" t="s">
        <v>41</v>
      </c>
      <c r="X72" s="57" t="s">
        <v>68</v>
      </c>
    </row>
    <row r="73" s="9" customFormat="true" ht="99" customHeight="true" spans="1:24">
      <c r="A73" s="56">
        <v>8</v>
      </c>
      <c r="B73" s="78" t="s">
        <v>280</v>
      </c>
      <c r="C73" s="58" t="s">
        <v>281</v>
      </c>
      <c r="D73" s="57" t="s">
        <v>282</v>
      </c>
      <c r="E73" s="78">
        <v>1</v>
      </c>
      <c r="F73" s="78" t="s">
        <v>181</v>
      </c>
      <c r="G73" s="78" t="s">
        <v>193</v>
      </c>
      <c r="H73" s="78" t="s">
        <v>39</v>
      </c>
      <c r="I73" s="78" t="s">
        <v>39</v>
      </c>
      <c r="J73" s="78" t="s">
        <v>39</v>
      </c>
      <c r="K73" s="78">
        <v>49</v>
      </c>
      <c r="L73" s="78">
        <v>164</v>
      </c>
      <c r="M73" s="78">
        <v>525</v>
      </c>
      <c r="N73" s="78">
        <v>2159</v>
      </c>
      <c r="O73" s="90">
        <v>203</v>
      </c>
      <c r="P73" s="90">
        <v>203</v>
      </c>
      <c r="Q73" s="102"/>
      <c r="R73" s="102"/>
      <c r="S73" s="102"/>
      <c r="T73" s="90">
        <v>203</v>
      </c>
      <c r="U73" s="102"/>
      <c r="V73" s="102" t="s">
        <v>184</v>
      </c>
      <c r="W73" s="102" t="s">
        <v>41</v>
      </c>
      <c r="X73" s="57" t="s">
        <v>68</v>
      </c>
    </row>
    <row r="74" s="9" customFormat="true" ht="107" customHeight="true" spans="1:24">
      <c r="A74" s="56">
        <v>9</v>
      </c>
      <c r="B74" s="78" t="s">
        <v>283</v>
      </c>
      <c r="C74" s="58" t="s">
        <v>284</v>
      </c>
      <c r="D74" s="57" t="s">
        <v>285</v>
      </c>
      <c r="E74" s="78">
        <v>1</v>
      </c>
      <c r="F74" s="102" t="s">
        <v>181</v>
      </c>
      <c r="G74" s="102" t="s">
        <v>286</v>
      </c>
      <c r="H74" s="102" t="s">
        <v>39</v>
      </c>
      <c r="I74" s="102" t="s">
        <v>39</v>
      </c>
      <c r="J74" s="102" t="s">
        <v>39</v>
      </c>
      <c r="K74" s="102">
        <v>108</v>
      </c>
      <c r="L74" s="102">
        <v>307</v>
      </c>
      <c r="M74" s="102">
        <v>960</v>
      </c>
      <c r="N74" s="102">
        <v>3766</v>
      </c>
      <c r="O74" s="90">
        <v>150</v>
      </c>
      <c r="P74" s="90">
        <v>150</v>
      </c>
      <c r="Q74" s="102"/>
      <c r="R74" s="102"/>
      <c r="S74" s="102"/>
      <c r="T74" s="90">
        <v>150</v>
      </c>
      <c r="U74" s="102"/>
      <c r="V74" s="102" t="s">
        <v>184</v>
      </c>
      <c r="W74" s="102" t="s">
        <v>41</v>
      </c>
      <c r="X74" s="57" t="s">
        <v>68</v>
      </c>
    </row>
    <row r="75" s="9" customFormat="true" ht="141" customHeight="true" spans="1:24">
      <c r="A75" s="56">
        <v>10</v>
      </c>
      <c r="B75" s="57" t="s">
        <v>287</v>
      </c>
      <c r="C75" s="58" t="s">
        <v>288</v>
      </c>
      <c r="D75" s="57" t="s">
        <v>289</v>
      </c>
      <c r="E75" s="78">
        <v>1</v>
      </c>
      <c r="F75" s="102" t="s">
        <v>72</v>
      </c>
      <c r="G75" s="102" t="s">
        <v>290</v>
      </c>
      <c r="H75" s="102" t="s">
        <v>52</v>
      </c>
      <c r="I75" s="102" t="s">
        <v>39</v>
      </c>
      <c r="J75" s="102" t="s">
        <v>39</v>
      </c>
      <c r="K75" s="102">
        <v>133</v>
      </c>
      <c r="L75" s="102">
        <v>475</v>
      </c>
      <c r="M75" s="102">
        <v>858</v>
      </c>
      <c r="N75" s="102">
        <v>3415</v>
      </c>
      <c r="O75" s="90">
        <v>40</v>
      </c>
      <c r="P75" s="90">
        <v>40</v>
      </c>
      <c r="Q75" s="102"/>
      <c r="R75" s="102"/>
      <c r="S75" s="102"/>
      <c r="T75" s="90">
        <v>40</v>
      </c>
      <c r="U75" s="102"/>
      <c r="V75" s="102" t="s">
        <v>83</v>
      </c>
      <c r="W75" s="102" t="s">
        <v>41</v>
      </c>
      <c r="X75" s="57" t="s">
        <v>68</v>
      </c>
    </row>
    <row r="76" s="7" customFormat="true" ht="42" customHeight="true" spans="1:24">
      <c r="A76" s="49" t="s">
        <v>291</v>
      </c>
      <c r="B76" s="71"/>
      <c r="C76" s="72"/>
      <c r="D76" s="73"/>
      <c r="E76" s="95">
        <f>E77</f>
        <v>35</v>
      </c>
      <c r="F76" s="95"/>
      <c r="G76" s="95"/>
      <c r="H76" s="95"/>
      <c r="I76" s="95"/>
      <c r="J76" s="95"/>
      <c r="K76" s="95">
        <f t="shared" ref="F76:T76" si="0">K77</f>
        <v>1185</v>
      </c>
      <c r="L76" s="95">
        <f t="shared" si="0"/>
        <v>4328</v>
      </c>
      <c r="M76" s="95">
        <f t="shared" si="0"/>
        <v>13568</v>
      </c>
      <c r="N76" s="95">
        <f t="shared" si="0"/>
        <v>47823</v>
      </c>
      <c r="O76" s="95">
        <f t="shared" si="0"/>
        <v>1520.1</v>
      </c>
      <c r="P76" s="95">
        <f t="shared" si="0"/>
        <v>1520.1</v>
      </c>
      <c r="Q76" s="95"/>
      <c r="R76" s="95"/>
      <c r="S76" s="95"/>
      <c r="T76" s="95">
        <f t="shared" si="0"/>
        <v>1520.1</v>
      </c>
      <c r="U76" s="99"/>
      <c r="V76" s="99"/>
      <c r="W76" s="99"/>
      <c r="X76" s="73"/>
    </row>
    <row r="77" s="7" customFormat="true" ht="52" customHeight="true" spans="1:24">
      <c r="A77" s="49" t="s">
        <v>292</v>
      </c>
      <c r="B77" s="71"/>
      <c r="C77" s="72"/>
      <c r="D77" s="73"/>
      <c r="E77" s="95">
        <f>SUM(E78:E112)</f>
        <v>35</v>
      </c>
      <c r="F77" s="95"/>
      <c r="G77" s="95"/>
      <c r="H77" s="95"/>
      <c r="I77" s="95"/>
      <c r="J77" s="95"/>
      <c r="K77" s="95">
        <f t="shared" ref="F77:T77" si="1">SUM(K78:K112)</f>
        <v>1185</v>
      </c>
      <c r="L77" s="95">
        <f t="shared" si="1"/>
        <v>4328</v>
      </c>
      <c r="M77" s="95">
        <f t="shared" si="1"/>
        <v>13568</v>
      </c>
      <c r="N77" s="95">
        <f t="shared" si="1"/>
        <v>47823</v>
      </c>
      <c r="O77" s="95">
        <f t="shared" si="1"/>
        <v>1520.1</v>
      </c>
      <c r="P77" s="95">
        <f t="shared" si="1"/>
        <v>1520.1</v>
      </c>
      <c r="Q77" s="95"/>
      <c r="R77" s="95"/>
      <c r="S77" s="95"/>
      <c r="T77" s="95">
        <f t="shared" si="1"/>
        <v>1520.1</v>
      </c>
      <c r="U77" s="99"/>
      <c r="V77" s="99"/>
      <c r="W77" s="99"/>
      <c r="X77" s="73"/>
    </row>
    <row r="78" s="7" customFormat="true" ht="101" customHeight="true" spans="1:24">
      <c r="A78" s="56">
        <v>1</v>
      </c>
      <c r="B78" s="57" t="s">
        <v>293</v>
      </c>
      <c r="C78" s="135" t="s">
        <v>294</v>
      </c>
      <c r="D78" s="59" t="s">
        <v>295</v>
      </c>
      <c r="E78" s="133">
        <v>1</v>
      </c>
      <c r="F78" s="133" t="s">
        <v>181</v>
      </c>
      <c r="G78" s="133" t="s">
        <v>198</v>
      </c>
      <c r="H78" s="142" t="s">
        <v>39</v>
      </c>
      <c r="I78" s="142" t="s">
        <v>39</v>
      </c>
      <c r="J78" s="142" t="s">
        <v>39</v>
      </c>
      <c r="K78" s="142">
        <v>136</v>
      </c>
      <c r="L78" s="142">
        <v>436</v>
      </c>
      <c r="M78" s="142">
        <v>865</v>
      </c>
      <c r="N78" s="142">
        <v>3156</v>
      </c>
      <c r="O78" s="147">
        <v>38</v>
      </c>
      <c r="P78" s="147">
        <v>38</v>
      </c>
      <c r="Q78" s="142"/>
      <c r="R78" s="142"/>
      <c r="S78" s="142"/>
      <c r="T78" s="147">
        <v>38</v>
      </c>
      <c r="U78" s="142"/>
      <c r="V78" s="133" t="s">
        <v>127</v>
      </c>
      <c r="W78" s="133" t="s">
        <v>41</v>
      </c>
      <c r="X78" s="57" t="s">
        <v>116</v>
      </c>
    </row>
    <row r="79" s="7" customFormat="true" ht="90" customHeight="true" spans="1:24">
      <c r="A79" s="56">
        <v>2</v>
      </c>
      <c r="B79" s="57" t="s">
        <v>296</v>
      </c>
      <c r="C79" s="135" t="s">
        <v>297</v>
      </c>
      <c r="D79" s="59" t="s">
        <v>298</v>
      </c>
      <c r="E79" s="133">
        <v>1</v>
      </c>
      <c r="F79" s="133" t="s">
        <v>181</v>
      </c>
      <c r="G79" s="133" t="s">
        <v>299</v>
      </c>
      <c r="H79" s="142" t="s">
        <v>39</v>
      </c>
      <c r="I79" s="142" t="s">
        <v>39</v>
      </c>
      <c r="J79" s="142" t="s">
        <v>39</v>
      </c>
      <c r="K79" s="142">
        <v>6</v>
      </c>
      <c r="L79" s="142">
        <v>20</v>
      </c>
      <c r="M79" s="142">
        <v>879</v>
      </c>
      <c r="N79" s="142">
        <v>3150</v>
      </c>
      <c r="O79" s="142">
        <v>30</v>
      </c>
      <c r="P79" s="142">
        <v>30</v>
      </c>
      <c r="Q79" s="142"/>
      <c r="R79" s="142"/>
      <c r="S79" s="142"/>
      <c r="T79" s="142">
        <v>30</v>
      </c>
      <c r="U79" s="142"/>
      <c r="V79" s="133" t="s">
        <v>127</v>
      </c>
      <c r="W79" s="133" t="s">
        <v>41</v>
      </c>
      <c r="X79" s="57" t="s">
        <v>116</v>
      </c>
    </row>
    <row r="80" s="7" customFormat="true" ht="88" customHeight="true" spans="1:24">
      <c r="A80" s="56">
        <v>3</v>
      </c>
      <c r="B80" s="57" t="s">
        <v>300</v>
      </c>
      <c r="C80" s="135" t="s">
        <v>301</v>
      </c>
      <c r="D80" s="59" t="s">
        <v>302</v>
      </c>
      <c r="E80" s="133">
        <v>1</v>
      </c>
      <c r="F80" s="133" t="s">
        <v>181</v>
      </c>
      <c r="G80" s="133" t="s">
        <v>286</v>
      </c>
      <c r="H80" s="142" t="s">
        <v>39</v>
      </c>
      <c r="I80" s="142" t="s">
        <v>39</v>
      </c>
      <c r="J80" s="142" t="s">
        <v>39</v>
      </c>
      <c r="K80" s="142" t="s">
        <v>303</v>
      </c>
      <c r="L80" s="142" t="s">
        <v>304</v>
      </c>
      <c r="M80" s="142" t="s">
        <v>305</v>
      </c>
      <c r="N80" s="142" t="s">
        <v>306</v>
      </c>
      <c r="O80" s="147">
        <v>72</v>
      </c>
      <c r="P80" s="147">
        <v>72</v>
      </c>
      <c r="Q80" s="142"/>
      <c r="R80" s="142"/>
      <c r="S80" s="142"/>
      <c r="T80" s="147">
        <v>72</v>
      </c>
      <c r="U80" s="142"/>
      <c r="V80" s="133" t="s">
        <v>127</v>
      </c>
      <c r="W80" s="133" t="s">
        <v>41</v>
      </c>
      <c r="X80" s="57" t="s">
        <v>116</v>
      </c>
    </row>
    <row r="81" s="7" customFormat="true" ht="98" customHeight="true" spans="1:24">
      <c r="A81" s="56">
        <v>4</v>
      </c>
      <c r="B81" s="57" t="s">
        <v>307</v>
      </c>
      <c r="C81" s="136" t="s">
        <v>308</v>
      </c>
      <c r="D81" s="137" t="s">
        <v>309</v>
      </c>
      <c r="E81" s="133">
        <v>1</v>
      </c>
      <c r="F81" s="133" t="s">
        <v>50</v>
      </c>
      <c r="G81" s="133" t="s">
        <v>310</v>
      </c>
      <c r="H81" s="142" t="s">
        <v>52</v>
      </c>
      <c r="I81" s="142" t="s">
        <v>39</v>
      </c>
      <c r="J81" s="142" t="s">
        <v>39</v>
      </c>
      <c r="K81" s="142">
        <v>18</v>
      </c>
      <c r="L81" s="142">
        <v>60</v>
      </c>
      <c r="M81" s="142">
        <v>286</v>
      </c>
      <c r="N81" s="142">
        <v>1061</v>
      </c>
      <c r="O81" s="142">
        <v>120</v>
      </c>
      <c r="P81" s="142">
        <v>120</v>
      </c>
      <c r="Q81" s="142"/>
      <c r="R81" s="142"/>
      <c r="S81" s="142"/>
      <c r="T81" s="142">
        <v>120</v>
      </c>
      <c r="U81" s="142"/>
      <c r="V81" s="133" t="s">
        <v>127</v>
      </c>
      <c r="W81" s="133" t="s">
        <v>41</v>
      </c>
      <c r="X81" s="57" t="s">
        <v>116</v>
      </c>
    </row>
    <row r="82" s="7" customFormat="true" ht="93" customHeight="true" spans="1:24">
      <c r="A82" s="56">
        <v>5</v>
      </c>
      <c r="B82" s="57" t="s">
        <v>311</v>
      </c>
      <c r="C82" s="136" t="s">
        <v>312</v>
      </c>
      <c r="D82" s="137" t="s">
        <v>309</v>
      </c>
      <c r="E82" s="133">
        <v>1</v>
      </c>
      <c r="F82" s="133" t="s">
        <v>50</v>
      </c>
      <c r="G82" s="133" t="s">
        <v>310</v>
      </c>
      <c r="H82" s="142" t="s">
        <v>52</v>
      </c>
      <c r="I82" s="142" t="s">
        <v>39</v>
      </c>
      <c r="J82" s="142" t="s">
        <v>39</v>
      </c>
      <c r="K82" s="142">
        <v>18</v>
      </c>
      <c r="L82" s="142">
        <v>60</v>
      </c>
      <c r="M82" s="142">
        <v>286</v>
      </c>
      <c r="N82" s="142">
        <v>1061</v>
      </c>
      <c r="O82" s="142">
        <v>4.9</v>
      </c>
      <c r="P82" s="142">
        <v>4.9</v>
      </c>
      <c r="Q82" s="142"/>
      <c r="R82" s="142"/>
      <c r="S82" s="142"/>
      <c r="T82" s="142">
        <v>4.9</v>
      </c>
      <c r="U82" s="142"/>
      <c r="V82" s="133" t="s">
        <v>127</v>
      </c>
      <c r="W82" s="133" t="s">
        <v>41</v>
      </c>
      <c r="X82" s="57" t="s">
        <v>116</v>
      </c>
    </row>
    <row r="83" s="7" customFormat="true" ht="96" customHeight="true" spans="1:24">
      <c r="A83" s="56">
        <v>6</v>
      </c>
      <c r="B83" s="57" t="s">
        <v>313</v>
      </c>
      <c r="C83" s="136" t="s">
        <v>314</v>
      </c>
      <c r="D83" s="69" t="s">
        <v>315</v>
      </c>
      <c r="E83" s="133">
        <v>1</v>
      </c>
      <c r="F83" s="133" t="s">
        <v>37</v>
      </c>
      <c r="G83" s="133" t="s">
        <v>120</v>
      </c>
      <c r="H83" s="142" t="s">
        <v>52</v>
      </c>
      <c r="I83" s="142" t="s">
        <v>39</v>
      </c>
      <c r="J83" s="142" t="s">
        <v>39</v>
      </c>
      <c r="K83" s="142">
        <v>15</v>
      </c>
      <c r="L83" s="142">
        <v>49</v>
      </c>
      <c r="M83" s="142">
        <v>102</v>
      </c>
      <c r="N83" s="142">
        <v>314</v>
      </c>
      <c r="O83" s="142">
        <v>9</v>
      </c>
      <c r="P83" s="142">
        <v>9</v>
      </c>
      <c r="Q83" s="142"/>
      <c r="R83" s="142"/>
      <c r="S83" s="142"/>
      <c r="T83" s="142">
        <v>9</v>
      </c>
      <c r="U83" s="142"/>
      <c r="V83" s="133" t="s">
        <v>127</v>
      </c>
      <c r="W83" s="133" t="s">
        <v>41</v>
      </c>
      <c r="X83" s="57" t="s">
        <v>116</v>
      </c>
    </row>
    <row r="84" s="7" customFormat="true" ht="186" customHeight="true" spans="1:24">
      <c r="A84" s="56">
        <v>7</v>
      </c>
      <c r="B84" s="57" t="s">
        <v>316</v>
      </c>
      <c r="C84" s="135" t="s">
        <v>317</v>
      </c>
      <c r="D84" s="137" t="s">
        <v>318</v>
      </c>
      <c r="E84" s="133">
        <v>1</v>
      </c>
      <c r="F84" s="133" t="s">
        <v>72</v>
      </c>
      <c r="G84" s="133" t="s">
        <v>319</v>
      </c>
      <c r="H84" s="142"/>
      <c r="I84" s="142" t="s">
        <v>39</v>
      </c>
      <c r="J84" s="142" t="s">
        <v>39</v>
      </c>
      <c r="K84" s="142"/>
      <c r="L84" s="142"/>
      <c r="M84" s="142">
        <v>1750</v>
      </c>
      <c r="N84" s="142">
        <v>4285</v>
      </c>
      <c r="O84" s="142">
        <v>257.5</v>
      </c>
      <c r="P84" s="142">
        <v>257.5</v>
      </c>
      <c r="Q84" s="142"/>
      <c r="R84" s="142"/>
      <c r="S84" s="142"/>
      <c r="T84" s="142">
        <v>257.5</v>
      </c>
      <c r="U84" s="142"/>
      <c r="V84" s="133" t="s">
        <v>127</v>
      </c>
      <c r="W84" s="133" t="s">
        <v>41</v>
      </c>
      <c r="X84" s="57" t="s">
        <v>116</v>
      </c>
    </row>
    <row r="85" s="7" customFormat="true" ht="96" customHeight="true" spans="1:24">
      <c r="A85" s="56">
        <v>8</v>
      </c>
      <c r="B85" s="57" t="s">
        <v>320</v>
      </c>
      <c r="C85" s="136" t="s">
        <v>321</v>
      </c>
      <c r="D85" s="137" t="s">
        <v>322</v>
      </c>
      <c r="E85" s="133">
        <v>1</v>
      </c>
      <c r="F85" s="133" t="s">
        <v>72</v>
      </c>
      <c r="G85" s="133" t="s">
        <v>140</v>
      </c>
      <c r="H85" s="142" t="s">
        <v>52</v>
      </c>
      <c r="I85" s="142" t="s">
        <v>39</v>
      </c>
      <c r="J85" s="142" t="s">
        <v>39</v>
      </c>
      <c r="K85" s="142">
        <v>15</v>
      </c>
      <c r="L85" s="142">
        <v>49</v>
      </c>
      <c r="M85" s="142">
        <v>1126</v>
      </c>
      <c r="N85" s="142">
        <v>475</v>
      </c>
      <c r="O85" s="142">
        <v>1.2</v>
      </c>
      <c r="P85" s="142">
        <v>1.2</v>
      </c>
      <c r="Q85" s="142"/>
      <c r="R85" s="142"/>
      <c r="S85" s="142"/>
      <c r="T85" s="142">
        <v>1.2</v>
      </c>
      <c r="U85" s="142"/>
      <c r="V85" s="133" t="s">
        <v>127</v>
      </c>
      <c r="W85" s="133" t="s">
        <v>41</v>
      </c>
      <c r="X85" s="57" t="s">
        <v>116</v>
      </c>
    </row>
    <row r="86" s="7" customFormat="true" ht="98" customHeight="true" spans="1:24">
      <c r="A86" s="56">
        <v>9</v>
      </c>
      <c r="B86" s="57" t="s">
        <v>323</v>
      </c>
      <c r="C86" s="136" t="s">
        <v>324</v>
      </c>
      <c r="D86" s="137" t="s">
        <v>325</v>
      </c>
      <c r="E86" s="133">
        <v>1</v>
      </c>
      <c r="F86" s="133" t="s">
        <v>61</v>
      </c>
      <c r="G86" s="133" t="s">
        <v>203</v>
      </c>
      <c r="H86" s="142" t="s">
        <v>52</v>
      </c>
      <c r="I86" s="142" t="s">
        <v>39</v>
      </c>
      <c r="J86" s="142" t="s">
        <v>39</v>
      </c>
      <c r="K86" s="142">
        <v>98</v>
      </c>
      <c r="L86" s="142">
        <v>283</v>
      </c>
      <c r="M86" s="142">
        <v>528</v>
      </c>
      <c r="N86" s="142">
        <v>1526</v>
      </c>
      <c r="O86" s="142">
        <v>45.1</v>
      </c>
      <c r="P86" s="142">
        <v>45.1</v>
      </c>
      <c r="Q86" s="142"/>
      <c r="R86" s="142"/>
      <c r="S86" s="142"/>
      <c r="T86" s="142">
        <v>45.1</v>
      </c>
      <c r="U86" s="142"/>
      <c r="V86" s="133" t="s">
        <v>127</v>
      </c>
      <c r="W86" s="133" t="s">
        <v>41</v>
      </c>
      <c r="X86" s="57" t="s">
        <v>116</v>
      </c>
    </row>
    <row r="87" s="7" customFormat="true" ht="106" customHeight="true" spans="1:24">
      <c r="A87" s="56">
        <v>10</v>
      </c>
      <c r="B87" s="57" t="s">
        <v>326</v>
      </c>
      <c r="C87" s="136" t="s">
        <v>327</v>
      </c>
      <c r="D87" s="137" t="s">
        <v>322</v>
      </c>
      <c r="E87" s="133">
        <v>1</v>
      </c>
      <c r="F87" s="133" t="s">
        <v>61</v>
      </c>
      <c r="G87" s="133" t="s">
        <v>203</v>
      </c>
      <c r="H87" s="142" t="s">
        <v>52</v>
      </c>
      <c r="I87" s="142" t="s">
        <v>39</v>
      </c>
      <c r="J87" s="142" t="s">
        <v>39</v>
      </c>
      <c r="K87" s="142">
        <v>122</v>
      </c>
      <c r="L87" s="142">
        <v>337</v>
      </c>
      <c r="M87" s="142">
        <v>680</v>
      </c>
      <c r="N87" s="142">
        <v>2798</v>
      </c>
      <c r="O87" s="142">
        <v>40</v>
      </c>
      <c r="P87" s="142">
        <v>40</v>
      </c>
      <c r="Q87" s="142"/>
      <c r="R87" s="142"/>
      <c r="S87" s="142"/>
      <c r="T87" s="142">
        <v>40</v>
      </c>
      <c r="U87" s="142"/>
      <c r="V87" s="133" t="s">
        <v>127</v>
      </c>
      <c r="W87" s="133" t="s">
        <v>41</v>
      </c>
      <c r="X87" s="57" t="s">
        <v>116</v>
      </c>
    </row>
    <row r="88" s="7" customFormat="true" ht="103" customHeight="true" spans="1:24">
      <c r="A88" s="56">
        <v>11</v>
      </c>
      <c r="B88" s="57" t="s">
        <v>328</v>
      </c>
      <c r="C88" s="136" t="s">
        <v>329</v>
      </c>
      <c r="D88" s="137" t="s">
        <v>330</v>
      </c>
      <c r="E88" s="133">
        <v>1</v>
      </c>
      <c r="F88" s="133" t="s">
        <v>61</v>
      </c>
      <c r="G88" s="133" t="s">
        <v>331</v>
      </c>
      <c r="H88" s="142" t="s">
        <v>52</v>
      </c>
      <c r="I88" s="142" t="s">
        <v>39</v>
      </c>
      <c r="J88" s="142" t="s">
        <v>39</v>
      </c>
      <c r="K88" s="142" t="s">
        <v>332</v>
      </c>
      <c r="L88" s="142" t="s">
        <v>333</v>
      </c>
      <c r="M88" s="142" t="s">
        <v>334</v>
      </c>
      <c r="N88" s="142" t="s">
        <v>335</v>
      </c>
      <c r="O88" s="142">
        <v>22</v>
      </c>
      <c r="P88" s="142">
        <v>22</v>
      </c>
      <c r="Q88" s="142"/>
      <c r="R88" s="142"/>
      <c r="S88" s="142"/>
      <c r="T88" s="142">
        <v>22</v>
      </c>
      <c r="U88" s="142"/>
      <c r="V88" s="133" t="s">
        <v>127</v>
      </c>
      <c r="W88" s="133" t="s">
        <v>41</v>
      </c>
      <c r="X88" s="57" t="s">
        <v>116</v>
      </c>
    </row>
    <row r="89" s="7" customFormat="true" ht="84" customHeight="true" spans="1:24">
      <c r="A89" s="56">
        <v>12</v>
      </c>
      <c r="B89" s="57" t="s">
        <v>336</v>
      </c>
      <c r="C89" s="135" t="s">
        <v>337</v>
      </c>
      <c r="D89" s="137" t="s">
        <v>338</v>
      </c>
      <c r="E89" s="133">
        <v>1</v>
      </c>
      <c r="F89" s="133" t="s">
        <v>66</v>
      </c>
      <c r="G89" s="133" t="s">
        <v>275</v>
      </c>
      <c r="H89" s="142" t="s">
        <v>39</v>
      </c>
      <c r="I89" s="142" t="s">
        <v>39</v>
      </c>
      <c r="J89" s="142" t="s">
        <v>39</v>
      </c>
      <c r="K89" s="142">
        <v>9</v>
      </c>
      <c r="L89" s="142">
        <v>25</v>
      </c>
      <c r="M89" s="142">
        <v>136</v>
      </c>
      <c r="N89" s="142">
        <v>680</v>
      </c>
      <c r="O89" s="142">
        <v>28</v>
      </c>
      <c r="P89" s="142">
        <v>28</v>
      </c>
      <c r="Q89" s="142"/>
      <c r="R89" s="142"/>
      <c r="S89" s="142"/>
      <c r="T89" s="142">
        <v>28</v>
      </c>
      <c r="U89" s="142"/>
      <c r="V89" s="133" t="s">
        <v>127</v>
      </c>
      <c r="W89" s="133" t="s">
        <v>41</v>
      </c>
      <c r="X89" s="57" t="s">
        <v>116</v>
      </c>
    </row>
    <row r="90" s="7" customFormat="true" ht="87" customHeight="true" spans="1:24">
      <c r="A90" s="56">
        <v>13</v>
      </c>
      <c r="B90" s="57" t="s">
        <v>339</v>
      </c>
      <c r="C90" s="68" t="s">
        <v>340</v>
      </c>
      <c r="D90" s="137" t="s">
        <v>341</v>
      </c>
      <c r="E90" s="133">
        <v>1</v>
      </c>
      <c r="F90" s="133" t="s">
        <v>77</v>
      </c>
      <c r="G90" s="133" t="s">
        <v>342</v>
      </c>
      <c r="H90" s="142" t="s">
        <v>39</v>
      </c>
      <c r="I90" s="142" t="s">
        <v>39</v>
      </c>
      <c r="J90" s="142" t="s">
        <v>39</v>
      </c>
      <c r="K90" s="142">
        <v>5</v>
      </c>
      <c r="L90" s="142">
        <v>19</v>
      </c>
      <c r="M90" s="142">
        <v>58</v>
      </c>
      <c r="N90" s="142">
        <v>203</v>
      </c>
      <c r="O90" s="142">
        <v>34</v>
      </c>
      <c r="P90" s="142">
        <v>34</v>
      </c>
      <c r="Q90" s="142"/>
      <c r="R90" s="142"/>
      <c r="S90" s="142"/>
      <c r="T90" s="142">
        <v>34</v>
      </c>
      <c r="U90" s="142"/>
      <c r="V90" s="133" t="s">
        <v>127</v>
      </c>
      <c r="W90" s="133" t="s">
        <v>41</v>
      </c>
      <c r="X90" s="57" t="s">
        <v>116</v>
      </c>
    </row>
    <row r="91" s="9" customFormat="true" ht="77" customHeight="true" spans="1:24">
      <c r="A91" s="56">
        <v>14</v>
      </c>
      <c r="B91" s="57" t="s">
        <v>343</v>
      </c>
      <c r="C91" s="68" t="s">
        <v>344</v>
      </c>
      <c r="D91" s="69" t="s">
        <v>345</v>
      </c>
      <c r="E91" s="133">
        <v>1</v>
      </c>
      <c r="F91" s="91" t="s">
        <v>56</v>
      </c>
      <c r="G91" s="133" t="s">
        <v>346</v>
      </c>
      <c r="H91" s="142" t="s">
        <v>39</v>
      </c>
      <c r="I91" s="142" t="s">
        <v>39</v>
      </c>
      <c r="J91" s="142" t="s">
        <v>39</v>
      </c>
      <c r="K91" s="142">
        <v>5</v>
      </c>
      <c r="L91" s="142">
        <v>19</v>
      </c>
      <c r="M91" s="142">
        <v>58</v>
      </c>
      <c r="N91" s="142">
        <v>203</v>
      </c>
      <c r="O91" s="142">
        <v>20</v>
      </c>
      <c r="P91" s="142">
        <v>20</v>
      </c>
      <c r="Q91" s="142"/>
      <c r="R91" s="142"/>
      <c r="S91" s="142"/>
      <c r="T91" s="142">
        <v>20</v>
      </c>
      <c r="U91" s="142"/>
      <c r="V91" s="133" t="s">
        <v>127</v>
      </c>
      <c r="W91" s="133" t="s">
        <v>41</v>
      </c>
      <c r="X91" s="57" t="s">
        <v>116</v>
      </c>
    </row>
    <row r="92" s="7" customFormat="true" ht="69" customHeight="true" spans="1:24">
      <c r="A92" s="56">
        <v>15</v>
      </c>
      <c r="B92" s="57" t="s">
        <v>347</v>
      </c>
      <c r="C92" s="136" t="s">
        <v>348</v>
      </c>
      <c r="D92" s="137" t="s">
        <v>349</v>
      </c>
      <c r="E92" s="133">
        <v>1</v>
      </c>
      <c r="F92" s="133" t="s">
        <v>77</v>
      </c>
      <c r="G92" s="133" t="s">
        <v>350</v>
      </c>
      <c r="H92" s="142" t="s">
        <v>52</v>
      </c>
      <c r="I92" s="142" t="s">
        <v>39</v>
      </c>
      <c r="J92" s="142" t="s">
        <v>39</v>
      </c>
      <c r="K92" s="142">
        <v>54</v>
      </c>
      <c r="L92" s="142">
        <v>162</v>
      </c>
      <c r="M92" s="142">
        <v>284</v>
      </c>
      <c r="N92" s="142">
        <v>1158</v>
      </c>
      <c r="O92" s="142">
        <v>18</v>
      </c>
      <c r="P92" s="142">
        <v>18</v>
      </c>
      <c r="Q92" s="142"/>
      <c r="R92" s="142"/>
      <c r="S92" s="142"/>
      <c r="T92" s="142">
        <v>18</v>
      </c>
      <c r="U92" s="142"/>
      <c r="V92" s="133" t="s">
        <v>127</v>
      </c>
      <c r="W92" s="133" t="s">
        <v>41</v>
      </c>
      <c r="X92" s="57" t="s">
        <v>116</v>
      </c>
    </row>
    <row r="93" s="7" customFormat="true" ht="98" customHeight="true" spans="1:24">
      <c r="A93" s="56">
        <v>16</v>
      </c>
      <c r="B93" s="57" t="s">
        <v>351</v>
      </c>
      <c r="C93" s="136" t="s">
        <v>352</v>
      </c>
      <c r="D93" s="137" t="s">
        <v>353</v>
      </c>
      <c r="E93" s="133">
        <v>1</v>
      </c>
      <c r="F93" s="133" t="s">
        <v>50</v>
      </c>
      <c r="G93" s="133" t="s">
        <v>354</v>
      </c>
      <c r="H93" s="142" t="s">
        <v>52</v>
      </c>
      <c r="I93" s="142" t="s">
        <v>39</v>
      </c>
      <c r="J93" s="142" t="s">
        <v>39</v>
      </c>
      <c r="K93" s="142">
        <v>33</v>
      </c>
      <c r="L93" s="142">
        <v>102</v>
      </c>
      <c r="M93" s="142">
        <v>115</v>
      </c>
      <c r="N93" s="142">
        <v>466</v>
      </c>
      <c r="O93" s="142">
        <v>37</v>
      </c>
      <c r="P93" s="142">
        <v>37</v>
      </c>
      <c r="Q93" s="142"/>
      <c r="R93" s="142"/>
      <c r="S93" s="142"/>
      <c r="T93" s="142">
        <v>37</v>
      </c>
      <c r="U93" s="142"/>
      <c r="V93" s="133" t="s">
        <v>127</v>
      </c>
      <c r="W93" s="133" t="s">
        <v>41</v>
      </c>
      <c r="X93" s="57" t="s">
        <v>116</v>
      </c>
    </row>
    <row r="94" s="7" customFormat="true" ht="97" customHeight="true" spans="1:24">
      <c r="A94" s="56">
        <v>17</v>
      </c>
      <c r="B94" s="57" t="s">
        <v>355</v>
      </c>
      <c r="C94" s="136" t="s">
        <v>356</v>
      </c>
      <c r="D94" s="137" t="s">
        <v>357</v>
      </c>
      <c r="E94" s="133">
        <v>1</v>
      </c>
      <c r="F94" s="133" t="s">
        <v>72</v>
      </c>
      <c r="G94" s="133" t="s">
        <v>290</v>
      </c>
      <c r="H94" s="133" t="s">
        <v>52</v>
      </c>
      <c r="I94" s="133" t="s">
        <v>39</v>
      </c>
      <c r="J94" s="133" t="s">
        <v>39</v>
      </c>
      <c r="K94" s="133">
        <v>13</v>
      </c>
      <c r="L94" s="133">
        <v>41</v>
      </c>
      <c r="M94" s="133">
        <v>78</v>
      </c>
      <c r="N94" s="133">
        <v>264</v>
      </c>
      <c r="O94" s="133">
        <v>10</v>
      </c>
      <c r="P94" s="133">
        <v>10</v>
      </c>
      <c r="Q94" s="133"/>
      <c r="R94" s="133"/>
      <c r="S94" s="133"/>
      <c r="T94" s="133">
        <v>10</v>
      </c>
      <c r="U94" s="133"/>
      <c r="V94" s="133" t="s">
        <v>127</v>
      </c>
      <c r="W94" s="133" t="s">
        <v>41</v>
      </c>
      <c r="X94" s="57" t="s">
        <v>116</v>
      </c>
    </row>
    <row r="95" s="7" customFormat="true" ht="85" customHeight="true" spans="1:24">
      <c r="A95" s="56">
        <v>18</v>
      </c>
      <c r="B95" s="57" t="s">
        <v>358</v>
      </c>
      <c r="C95" s="135" t="s">
        <v>359</v>
      </c>
      <c r="D95" s="59" t="s">
        <v>360</v>
      </c>
      <c r="E95" s="78">
        <v>1</v>
      </c>
      <c r="F95" s="78" t="s">
        <v>66</v>
      </c>
      <c r="G95" s="78" t="s">
        <v>240</v>
      </c>
      <c r="H95" s="78" t="s">
        <v>52</v>
      </c>
      <c r="I95" s="78" t="s">
        <v>39</v>
      </c>
      <c r="J95" s="78" t="s">
        <v>52</v>
      </c>
      <c r="K95" s="78">
        <v>12</v>
      </c>
      <c r="L95" s="78">
        <v>35</v>
      </c>
      <c r="M95" s="78">
        <v>73</v>
      </c>
      <c r="N95" s="78">
        <v>290</v>
      </c>
      <c r="O95" s="78">
        <v>58</v>
      </c>
      <c r="P95" s="94">
        <v>58</v>
      </c>
      <c r="Q95" s="94"/>
      <c r="R95" s="94"/>
      <c r="S95" s="94"/>
      <c r="T95" s="94">
        <v>58</v>
      </c>
      <c r="U95" s="94"/>
      <c r="V95" s="133" t="s">
        <v>127</v>
      </c>
      <c r="W95" s="78" t="s">
        <v>41</v>
      </c>
      <c r="X95" s="57" t="s">
        <v>116</v>
      </c>
    </row>
    <row r="96" s="7" customFormat="true" ht="84" customHeight="true" spans="1:24">
      <c r="A96" s="56">
        <v>19</v>
      </c>
      <c r="B96" s="57" t="s">
        <v>361</v>
      </c>
      <c r="C96" s="80" t="s">
        <v>362</v>
      </c>
      <c r="D96" s="59" t="s">
        <v>363</v>
      </c>
      <c r="E96" s="78">
        <v>1</v>
      </c>
      <c r="F96" s="78" t="s">
        <v>66</v>
      </c>
      <c r="G96" s="78" t="s">
        <v>364</v>
      </c>
      <c r="H96" s="78" t="s">
        <v>39</v>
      </c>
      <c r="I96" s="78" t="s">
        <v>39</v>
      </c>
      <c r="J96" s="78" t="s">
        <v>39</v>
      </c>
      <c r="K96" s="78">
        <v>13</v>
      </c>
      <c r="L96" s="78">
        <v>42</v>
      </c>
      <c r="M96" s="78">
        <v>85</v>
      </c>
      <c r="N96" s="78">
        <v>338</v>
      </c>
      <c r="O96" s="78">
        <v>35</v>
      </c>
      <c r="P96" s="94">
        <v>35</v>
      </c>
      <c r="Q96" s="94"/>
      <c r="R96" s="94"/>
      <c r="S96" s="94"/>
      <c r="T96" s="94">
        <v>35</v>
      </c>
      <c r="U96" s="94"/>
      <c r="V96" s="133" t="s">
        <v>127</v>
      </c>
      <c r="W96" s="78" t="s">
        <v>41</v>
      </c>
      <c r="X96" s="57" t="s">
        <v>116</v>
      </c>
    </row>
    <row r="97" s="7" customFormat="true" ht="100" customHeight="true" spans="1:24">
      <c r="A97" s="56">
        <v>20</v>
      </c>
      <c r="B97" s="57" t="s">
        <v>365</v>
      </c>
      <c r="C97" s="80" t="s">
        <v>366</v>
      </c>
      <c r="D97" s="59" t="s">
        <v>367</v>
      </c>
      <c r="E97" s="78">
        <v>1</v>
      </c>
      <c r="F97" s="78" t="s">
        <v>66</v>
      </c>
      <c r="G97" s="78" t="s">
        <v>67</v>
      </c>
      <c r="H97" s="78" t="s">
        <v>39</v>
      </c>
      <c r="I97" s="78" t="s">
        <v>39</v>
      </c>
      <c r="J97" s="78" t="s">
        <v>39</v>
      </c>
      <c r="K97" s="78">
        <v>28</v>
      </c>
      <c r="L97" s="78">
        <v>117</v>
      </c>
      <c r="M97" s="78">
        <v>277</v>
      </c>
      <c r="N97" s="78">
        <v>1170</v>
      </c>
      <c r="O97" s="78">
        <v>93</v>
      </c>
      <c r="P97" s="94">
        <v>93</v>
      </c>
      <c r="Q97" s="94"/>
      <c r="R97" s="94"/>
      <c r="S97" s="94"/>
      <c r="T97" s="94">
        <v>93</v>
      </c>
      <c r="U97" s="94"/>
      <c r="V97" s="133" t="s">
        <v>127</v>
      </c>
      <c r="W97" s="78" t="s">
        <v>41</v>
      </c>
      <c r="X97" s="57" t="s">
        <v>116</v>
      </c>
    </row>
    <row r="98" s="7" customFormat="true" ht="87" customHeight="true" spans="1:24">
      <c r="A98" s="56">
        <v>21</v>
      </c>
      <c r="B98" s="57" t="s">
        <v>368</v>
      </c>
      <c r="C98" s="135" t="s">
        <v>369</v>
      </c>
      <c r="D98" s="59" t="s">
        <v>341</v>
      </c>
      <c r="E98" s="78">
        <v>1</v>
      </c>
      <c r="F98" s="78" t="s">
        <v>66</v>
      </c>
      <c r="G98" s="78" t="s">
        <v>167</v>
      </c>
      <c r="H98" s="78" t="s">
        <v>39</v>
      </c>
      <c r="I98" s="78" t="s">
        <v>39</v>
      </c>
      <c r="J98" s="78" t="s">
        <v>39</v>
      </c>
      <c r="K98" s="78">
        <v>20</v>
      </c>
      <c r="L98" s="78">
        <v>57</v>
      </c>
      <c r="M98" s="78">
        <v>120</v>
      </c>
      <c r="N98" s="78">
        <v>432</v>
      </c>
      <c r="O98" s="78">
        <v>48</v>
      </c>
      <c r="P98" s="94">
        <v>48</v>
      </c>
      <c r="Q98" s="94"/>
      <c r="R98" s="94"/>
      <c r="S98" s="94"/>
      <c r="T98" s="94">
        <v>48</v>
      </c>
      <c r="U98" s="94"/>
      <c r="V98" s="133" t="s">
        <v>127</v>
      </c>
      <c r="W98" s="78" t="s">
        <v>41</v>
      </c>
      <c r="X98" s="57" t="s">
        <v>116</v>
      </c>
    </row>
    <row r="99" s="7" customFormat="true" ht="105" customHeight="true" spans="1:24">
      <c r="A99" s="56">
        <v>22</v>
      </c>
      <c r="B99" s="78" t="s">
        <v>370</v>
      </c>
      <c r="C99" s="58" t="s">
        <v>371</v>
      </c>
      <c r="D99" s="57" t="s">
        <v>372</v>
      </c>
      <c r="E99" s="78">
        <v>1</v>
      </c>
      <c r="F99" s="78" t="s">
        <v>61</v>
      </c>
      <c r="G99" s="78" t="s">
        <v>373</v>
      </c>
      <c r="H99" s="78" t="s">
        <v>52</v>
      </c>
      <c r="I99" s="78" t="s">
        <v>39</v>
      </c>
      <c r="J99" s="78" t="s">
        <v>39</v>
      </c>
      <c r="K99" s="78">
        <v>11</v>
      </c>
      <c r="L99" s="78">
        <v>39</v>
      </c>
      <c r="M99" s="78">
        <v>83</v>
      </c>
      <c r="N99" s="78">
        <v>330</v>
      </c>
      <c r="O99" s="78">
        <v>20</v>
      </c>
      <c r="P99" s="78">
        <v>20</v>
      </c>
      <c r="Q99" s="94"/>
      <c r="R99" s="94"/>
      <c r="S99" s="94"/>
      <c r="T99" s="94">
        <v>20</v>
      </c>
      <c r="U99" s="94"/>
      <c r="V99" s="133" t="s">
        <v>127</v>
      </c>
      <c r="W99" s="78" t="s">
        <v>41</v>
      </c>
      <c r="X99" s="78" t="s">
        <v>116</v>
      </c>
    </row>
    <row r="100" s="7" customFormat="true" ht="99" customHeight="true" spans="1:24">
      <c r="A100" s="56">
        <v>23</v>
      </c>
      <c r="B100" s="57" t="s">
        <v>374</v>
      </c>
      <c r="C100" s="58" t="s">
        <v>375</v>
      </c>
      <c r="D100" s="57" t="s">
        <v>376</v>
      </c>
      <c r="E100" s="78">
        <v>1</v>
      </c>
      <c r="F100" s="78" t="s">
        <v>61</v>
      </c>
      <c r="G100" s="78" t="s">
        <v>373</v>
      </c>
      <c r="H100" s="78" t="s">
        <v>52</v>
      </c>
      <c r="I100" s="78" t="s">
        <v>39</v>
      </c>
      <c r="J100" s="78" t="s">
        <v>39</v>
      </c>
      <c r="K100" s="78">
        <v>12</v>
      </c>
      <c r="L100" s="78">
        <v>42</v>
      </c>
      <c r="M100" s="78">
        <v>115</v>
      </c>
      <c r="N100" s="78">
        <v>530</v>
      </c>
      <c r="O100" s="78">
        <v>29</v>
      </c>
      <c r="P100" s="78">
        <v>29</v>
      </c>
      <c r="Q100" s="151"/>
      <c r="R100" s="151"/>
      <c r="S100" s="151"/>
      <c r="T100" s="94">
        <v>29</v>
      </c>
      <c r="U100" s="151"/>
      <c r="V100" s="133" t="s">
        <v>127</v>
      </c>
      <c r="W100" s="78" t="s">
        <v>41</v>
      </c>
      <c r="X100" s="78" t="s">
        <v>116</v>
      </c>
    </row>
    <row r="101" s="7" customFormat="true" ht="96" customHeight="true" spans="1:24">
      <c r="A101" s="56">
        <v>24</v>
      </c>
      <c r="B101" s="78" t="s">
        <v>377</v>
      </c>
      <c r="C101" s="135" t="s">
        <v>378</v>
      </c>
      <c r="D101" s="138" t="s">
        <v>379</v>
      </c>
      <c r="E101" s="91">
        <v>1</v>
      </c>
      <c r="F101" s="91" t="s">
        <v>72</v>
      </c>
      <c r="G101" s="91" t="s">
        <v>380</v>
      </c>
      <c r="H101" s="91" t="s">
        <v>52</v>
      </c>
      <c r="I101" s="91" t="s">
        <v>39</v>
      </c>
      <c r="J101" s="91" t="s">
        <v>39</v>
      </c>
      <c r="K101" s="91">
        <v>154</v>
      </c>
      <c r="L101" s="91">
        <v>556</v>
      </c>
      <c r="M101" s="91">
        <v>1014</v>
      </c>
      <c r="N101" s="91">
        <v>4114</v>
      </c>
      <c r="O101" s="91">
        <v>84</v>
      </c>
      <c r="P101" s="91">
        <v>84</v>
      </c>
      <c r="Q101" s="91"/>
      <c r="R101" s="91"/>
      <c r="S101" s="91"/>
      <c r="T101" s="91">
        <v>84</v>
      </c>
      <c r="U101" s="152"/>
      <c r="V101" s="133" t="s">
        <v>127</v>
      </c>
      <c r="W101" s="78" t="s">
        <v>115</v>
      </c>
      <c r="X101" s="91" t="s">
        <v>116</v>
      </c>
    </row>
    <row r="102" s="7" customFormat="true" ht="81" customHeight="true" spans="1:24">
      <c r="A102" s="56">
        <v>25</v>
      </c>
      <c r="B102" s="57" t="s">
        <v>381</v>
      </c>
      <c r="C102" s="58" t="s">
        <v>382</v>
      </c>
      <c r="D102" s="59" t="s">
        <v>383</v>
      </c>
      <c r="E102" s="78">
        <v>1</v>
      </c>
      <c r="F102" s="78" t="s">
        <v>181</v>
      </c>
      <c r="G102" s="78" t="s">
        <v>384</v>
      </c>
      <c r="H102" s="78" t="s">
        <v>39</v>
      </c>
      <c r="I102" s="78" t="s">
        <v>39</v>
      </c>
      <c r="J102" s="78" t="s">
        <v>39</v>
      </c>
      <c r="K102" s="78">
        <v>38</v>
      </c>
      <c r="L102" s="78">
        <v>412</v>
      </c>
      <c r="M102" s="78">
        <v>883</v>
      </c>
      <c r="N102" s="78">
        <v>3512</v>
      </c>
      <c r="O102" s="78">
        <v>18</v>
      </c>
      <c r="P102" s="78">
        <v>18</v>
      </c>
      <c r="Q102" s="78"/>
      <c r="R102" s="78"/>
      <c r="S102" s="78"/>
      <c r="T102" s="78">
        <v>18</v>
      </c>
      <c r="U102" s="78"/>
      <c r="V102" s="133" t="s">
        <v>127</v>
      </c>
      <c r="W102" s="78" t="s">
        <v>41</v>
      </c>
      <c r="X102" s="57" t="s">
        <v>116</v>
      </c>
    </row>
    <row r="103" s="7" customFormat="true" ht="86" customHeight="true" spans="1:24">
      <c r="A103" s="56">
        <v>26</v>
      </c>
      <c r="B103" s="57" t="s">
        <v>385</v>
      </c>
      <c r="C103" s="58" t="s">
        <v>386</v>
      </c>
      <c r="D103" s="59" t="s">
        <v>387</v>
      </c>
      <c r="E103" s="78">
        <v>1</v>
      </c>
      <c r="F103" s="78" t="s">
        <v>181</v>
      </c>
      <c r="G103" s="78" t="s">
        <v>388</v>
      </c>
      <c r="H103" s="78" t="s">
        <v>39</v>
      </c>
      <c r="I103" s="78" t="s">
        <v>39</v>
      </c>
      <c r="J103" s="78" t="s">
        <v>39</v>
      </c>
      <c r="K103" s="78" t="s">
        <v>389</v>
      </c>
      <c r="L103" s="78" t="s">
        <v>390</v>
      </c>
      <c r="M103" s="78">
        <v>103</v>
      </c>
      <c r="N103" s="78">
        <v>436</v>
      </c>
      <c r="O103" s="78">
        <v>20</v>
      </c>
      <c r="P103" s="78">
        <v>20</v>
      </c>
      <c r="Q103" s="102"/>
      <c r="R103" s="102"/>
      <c r="S103" s="102"/>
      <c r="T103" s="78">
        <v>20</v>
      </c>
      <c r="U103" s="102"/>
      <c r="V103" s="133" t="s">
        <v>127</v>
      </c>
      <c r="W103" s="78" t="s">
        <v>41</v>
      </c>
      <c r="X103" s="57" t="s">
        <v>116</v>
      </c>
    </row>
    <row r="104" s="7" customFormat="true" ht="85" customHeight="true" spans="1:24">
      <c r="A104" s="56">
        <v>27</v>
      </c>
      <c r="B104" s="57" t="s">
        <v>391</v>
      </c>
      <c r="C104" s="58" t="s">
        <v>392</v>
      </c>
      <c r="D104" s="59" t="s">
        <v>393</v>
      </c>
      <c r="E104" s="78">
        <v>1</v>
      </c>
      <c r="F104" s="78" t="s">
        <v>181</v>
      </c>
      <c r="G104" s="78" t="s">
        <v>394</v>
      </c>
      <c r="H104" s="78" t="s">
        <v>39</v>
      </c>
      <c r="I104" s="78" t="s">
        <v>39</v>
      </c>
      <c r="J104" s="78" t="s">
        <v>39</v>
      </c>
      <c r="K104" s="78">
        <v>38</v>
      </c>
      <c r="L104" s="78">
        <v>320</v>
      </c>
      <c r="M104" s="78">
        <v>623</v>
      </c>
      <c r="N104" s="78">
        <v>2560</v>
      </c>
      <c r="O104" s="78">
        <v>34</v>
      </c>
      <c r="P104" s="78">
        <v>34</v>
      </c>
      <c r="Q104" s="78"/>
      <c r="R104" s="78"/>
      <c r="S104" s="78"/>
      <c r="T104" s="78">
        <v>34</v>
      </c>
      <c r="U104" s="102"/>
      <c r="V104" s="133" t="s">
        <v>127</v>
      </c>
      <c r="W104" s="78" t="s">
        <v>41</v>
      </c>
      <c r="X104" s="57" t="s">
        <v>116</v>
      </c>
    </row>
    <row r="105" s="7" customFormat="true" ht="82" customHeight="true" spans="1:24">
      <c r="A105" s="56">
        <v>28</v>
      </c>
      <c r="B105" s="57" t="s">
        <v>395</v>
      </c>
      <c r="C105" s="80" t="s">
        <v>396</v>
      </c>
      <c r="D105" s="59" t="s">
        <v>397</v>
      </c>
      <c r="E105" s="78">
        <v>1</v>
      </c>
      <c r="F105" s="78" t="s">
        <v>181</v>
      </c>
      <c r="G105" s="78" t="s">
        <v>398</v>
      </c>
      <c r="H105" s="78" t="s">
        <v>39</v>
      </c>
      <c r="I105" s="78" t="s">
        <v>39</v>
      </c>
      <c r="J105" s="78" t="s">
        <v>39</v>
      </c>
      <c r="K105" s="78" t="s">
        <v>399</v>
      </c>
      <c r="L105" s="78" t="s">
        <v>400</v>
      </c>
      <c r="M105" s="78">
        <v>524</v>
      </c>
      <c r="N105" s="78">
        <v>2320</v>
      </c>
      <c r="O105" s="78">
        <v>25.4</v>
      </c>
      <c r="P105" s="78">
        <v>25.4</v>
      </c>
      <c r="Q105" s="78"/>
      <c r="R105" s="78"/>
      <c r="S105" s="78"/>
      <c r="T105" s="78">
        <v>25.4</v>
      </c>
      <c r="U105" s="78"/>
      <c r="V105" s="133" t="s">
        <v>127</v>
      </c>
      <c r="W105" s="78" t="s">
        <v>41</v>
      </c>
      <c r="X105" s="57" t="s">
        <v>116</v>
      </c>
    </row>
    <row r="106" s="7" customFormat="true" ht="80" customHeight="true" spans="1:24">
      <c r="A106" s="56">
        <v>29</v>
      </c>
      <c r="B106" s="57" t="s">
        <v>401</v>
      </c>
      <c r="C106" s="135" t="s">
        <v>402</v>
      </c>
      <c r="D106" s="59" t="s">
        <v>403</v>
      </c>
      <c r="E106" s="91">
        <v>1</v>
      </c>
      <c r="F106" s="91" t="s">
        <v>72</v>
      </c>
      <c r="G106" s="91" t="s">
        <v>290</v>
      </c>
      <c r="H106" s="91" t="s">
        <v>52</v>
      </c>
      <c r="I106" s="91" t="s">
        <v>39</v>
      </c>
      <c r="J106" s="91" t="s">
        <v>39</v>
      </c>
      <c r="K106" s="91">
        <v>133</v>
      </c>
      <c r="L106" s="91">
        <v>475</v>
      </c>
      <c r="M106" s="91">
        <v>882</v>
      </c>
      <c r="N106" s="91">
        <v>3490</v>
      </c>
      <c r="O106" s="91">
        <v>40</v>
      </c>
      <c r="P106" s="91">
        <v>40</v>
      </c>
      <c r="Q106" s="59"/>
      <c r="R106" s="59"/>
      <c r="S106" s="59"/>
      <c r="T106" s="91">
        <v>40</v>
      </c>
      <c r="U106" s="59"/>
      <c r="V106" s="133" t="s">
        <v>127</v>
      </c>
      <c r="W106" s="78" t="s">
        <v>41</v>
      </c>
      <c r="X106" s="57" t="s">
        <v>116</v>
      </c>
    </row>
    <row r="107" s="7" customFormat="true" ht="83" customHeight="true" spans="1:24">
      <c r="A107" s="56">
        <v>30</v>
      </c>
      <c r="B107" s="57" t="s">
        <v>404</v>
      </c>
      <c r="C107" s="58" t="s">
        <v>405</v>
      </c>
      <c r="D107" s="59" t="s">
        <v>406</v>
      </c>
      <c r="E107" s="78">
        <v>1</v>
      </c>
      <c r="F107" s="78" t="s">
        <v>181</v>
      </c>
      <c r="G107" s="78" t="s">
        <v>407</v>
      </c>
      <c r="H107" s="94" t="s">
        <v>39</v>
      </c>
      <c r="I107" s="94" t="s">
        <v>39</v>
      </c>
      <c r="J107" s="94" t="s">
        <v>39</v>
      </c>
      <c r="K107" s="94">
        <v>6</v>
      </c>
      <c r="L107" s="94">
        <v>20</v>
      </c>
      <c r="M107" s="94">
        <v>879</v>
      </c>
      <c r="N107" s="94">
        <v>3150</v>
      </c>
      <c r="O107" s="94">
        <v>44</v>
      </c>
      <c r="P107" s="94">
        <v>44</v>
      </c>
      <c r="Q107" s="94"/>
      <c r="R107" s="94"/>
      <c r="S107" s="94"/>
      <c r="T107" s="94">
        <v>44</v>
      </c>
      <c r="U107" s="94"/>
      <c r="V107" s="133" t="s">
        <v>127</v>
      </c>
      <c r="W107" s="78" t="s">
        <v>41</v>
      </c>
      <c r="X107" s="57" t="s">
        <v>116</v>
      </c>
    </row>
    <row r="108" s="7" customFormat="true" ht="84" customHeight="true" spans="1:24">
      <c r="A108" s="56">
        <v>31</v>
      </c>
      <c r="B108" s="57" t="s">
        <v>408</v>
      </c>
      <c r="C108" s="58" t="s">
        <v>409</v>
      </c>
      <c r="D108" s="57" t="s">
        <v>410</v>
      </c>
      <c r="E108" s="78">
        <v>1</v>
      </c>
      <c r="F108" s="78" t="s">
        <v>37</v>
      </c>
      <c r="G108" s="78" t="s">
        <v>411</v>
      </c>
      <c r="H108" s="94" t="s">
        <v>52</v>
      </c>
      <c r="I108" s="94" t="s">
        <v>39</v>
      </c>
      <c r="J108" s="94" t="s">
        <v>39</v>
      </c>
      <c r="K108" s="94">
        <v>15</v>
      </c>
      <c r="L108" s="94">
        <v>44</v>
      </c>
      <c r="M108" s="94">
        <v>98</v>
      </c>
      <c r="N108" s="94">
        <v>423</v>
      </c>
      <c r="O108" s="94">
        <v>26</v>
      </c>
      <c r="P108" s="94">
        <v>26</v>
      </c>
      <c r="Q108" s="94"/>
      <c r="R108" s="94"/>
      <c r="S108" s="94"/>
      <c r="T108" s="94">
        <v>26</v>
      </c>
      <c r="U108" s="94"/>
      <c r="V108" s="133" t="s">
        <v>127</v>
      </c>
      <c r="W108" s="78" t="s">
        <v>41</v>
      </c>
      <c r="X108" s="57" t="s">
        <v>116</v>
      </c>
    </row>
    <row r="109" s="7" customFormat="true" ht="78" customHeight="true" spans="1:24">
      <c r="A109" s="49" t="s">
        <v>412</v>
      </c>
      <c r="B109" s="57" t="s">
        <v>413</v>
      </c>
      <c r="C109" s="58" t="s">
        <v>414</v>
      </c>
      <c r="D109" s="57" t="s">
        <v>415</v>
      </c>
      <c r="E109" s="78">
        <v>1</v>
      </c>
      <c r="F109" s="78" t="s">
        <v>181</v>
      </c>
      <c r="G109" s="78" t="s">
        <v>198</v>
      </c>
      <c r="H109" s="78" t="s">
        <v>39</v>
      </c>
      <c r="I109" s="78" t="s">
        <v>39</v>
      </c>
      <c r="J109" s="78" t="s">
        <v>39</v>
      </c>
      <c r="K109" s="78">
        <v>6</v>
      </c>
      <c r="L109" s="78">
        <v>27</v>
      </c>
      <c r="M109" s="78">
        <v>79</v>
      </c>
      <c r="N109" s="78">
        <v>306</v>
      </c>
      <c r="O109" s="78">
        <v>10</v>
      </c>
      <c r="P109" s="78">
        <v>10</v>
      </c>
      <c r="Q109" s="78"/>
      <c r="R109" s="78"/>
      <c r="S109" s="78"/>
      <c r="T109" s="78">
        <v>10</v>
      </c>
      <c r="U109" s="78"/>
      <c r="V109" s="133" t="s">
        <v>127</v>
      </c>
      <c r="W109" s="78" t="s">
        <v>41</v>
      </c>
      <c r="X109" s="57" t="s">
        <v>116</v>
      </c>
    </row>
    <row r="110" s="7" customFormat="true" ht="94" customHeight="true" spans="1:24">
      <c r="A110" s="56">
        <v>33</v>
      </c>
      <c r="B110" s="63" t="s">
        <v>416</v>
      </c>
      <c r="C110" s="64" t="s">
        <v>417</v>
      </c>
      <c r="D110" s="57" t="s">
        <v>418</v>
      </c>
      <c r="E110" s="78">
        <v>1</v>
      </c>
      <c r="F110" s="78" t="s">
        <v>77</v>
      </c>
      <c r="G110" s="78" t="s">
        <v>419</v>
      </c>
      <c r="H110" s="78" t="s">
        <v>52</v>
      </c>
      <c r="I110" s="78" t="s">
        <v>39</v>
      </c>
      <c r="J110" s="78" t="s">
        <v>39</v>
      </c>
      <c r="K110" s="145">
        <v>130</v>
      </c>
      <c r="L110" s="145">
        <v>404</v>
      </c>
      <c r="M110" s="145">
        <v>271</v>
      </c>
      <c r="N110" s="148">
        <v>2741</v>
      </c>
      <c r="O110" s="78">
        <v>39</v>
      </c>
      <c r="P110" s="78">
        <v>39</v>
      </c>
      <c r="Q110" s="78"/>
      <c r="R110" s="78"/>
      <c r="S110" s="78"/>
      <c r="T110" s="78">
        <v>39</v>
      </c>
      <c r="U110" s="78"/>
      <c r="V110" s="91" t="s">
        <v>40</v>
      </c>
      <c r="W110" s="91" t="s">
        <v>41</v>
      </c>
      <c r="X110" s="130" t="s">
        <v>68</v>
      </c>
    </row>
    <row r="111" s="7" customFormat="true" ht="94" customHeight="true" spans="1:24">
      <c r="A111" s="56">
        <v>34</v>
      </c>
      <c r="B111" s="57" t="s">
        <v>420</v>
      </c>
      <c r="C111" s="61" t="s">
        <v>421</v>
      </c>
      <c r="D111" s="59" t="s">
        <v>422</v>
      </c>
      <c r="E111" s="90">
        <v>1</v>
      </c>
      <c r="F111" s="91" t="s">
        <v>181</v>
      </c>
      <c r="G111" s="91" t="s">
        <v>394</v>
      </c>
      <c r="H111" s="91" t="s">
        <v>39</v>
      </c>
      <c r="I111" s="91" t="s">
        <v>39</v>
      </c>
      <c r="J111" s="91" t="s">
        <v>39</v>
      </c>
      <c r="K111" s="90">
        <v>16</v>
      </c>
      <c r="L111" s="90">
        <v>49</v>
      </c>
      <c r="M111" s="90">
        <v>149</v>
      </c>
      <c r="N111" s="90">
        <v>575</v>
      </c>
      <c r="O111" s="90">
        <v>90</v>
      </c>
      <c r="P111" s="90">
        <v>90</v>
      </c>
      <c r="Q111" s="91"/>
      <c r="R111" s="91"/>
      <c r="S111" s="91"/>
      <c r="T111" s="90">
        <v>90</v>
      </c>
      <c r="U111" s="91"/>
      <c r="V111" s="91" t="s">
        <v>40</v>
      </c>
      <c r="W111" s="102" t="s">
        <v>41</v>
      </c>
      <c r="X111" s="57" t="s">
        <v>68</v>
      </c>
    </row>
    <row r="112" s="7" customFormat="true" ht="100" customHeight="true" spans="1:24">
      <c r="A112" s="56">
        <v>35</v>
      </c>
      <c r="B112" s="57" t="s">
        <v>423</v>
      </c>
      <c r="C112" s="58" t="s">
        <v>424</v>
      </c>
      <c r="D112" s="57" t="s">
        <v>415</v>
      </c>
      <c r="E112" s="78">
        <v>1</v>
      </c>
      <c r="F112" s="78" t="s">
        <v>181</v>
      </c>
      <c r="G112" s="78" t="s">
        <v>425</v>
      </c>
      <c r="H112" s="78" t="s">
        <v>39</v>
      </c>
      <c r="I112" s="78" t="s">
        <v>39</v>
      </c>
      <c r="J112" s="78" t="s">
        <v>39</v>
      </c>
      <c r="K112" s="78">
        <v>6</v>
      </c>
      <c r="L112" s="78">
        <v>27</v>
      </c>
      <c r="M112" s="78">
        <v>79</v>
      </c>
      <c r="N112" s="78">
        <v>306</v>
      </c>
      <c r="O112" s="78">
        <v>20</v>
      </c>
      <c r="P112" s="78">
        <v>20</v>
      </c>
      <c r="Q112" s="78"/>
      <c r="R112" s="78"/>
      <c r="S112" s="78"/>
      <c r="T112" s="78">
        <v>20</v>
      </c>
      <c r="U112" s="78"/>
      <c r="V112" s="133" t="s">
        <v>127</v>
      </c>
      <c r="W112" s="78" t="s">
        <v>41</v>
      </c>
      <c r="X112" s="57" t="s">
        <v>116</v>
      </c>
    </row>
    <row r="113" s="7" customFormat="true" ht="29" customHeight="true" spans="1:24">
      <c r="A113" s="49" t="s">
        <v>426</v>
      </c>
      <c r="B113" s="57"/>
      <c r="C113" s="58"/>
      <c r="D113" s="57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57"/>
    </row>
    <row r="114" s="10" customFormat="true" ht="48" customHeight="true" spans="1:24">
      <c r="A114" s="49" t="s">
        <v>427</v>
      </c>
      <c r="B114" s="71"/>
      <c r="C114" s="68"/>
      <c r="D114" s="69"/>
      <c r="E114" s="95">
        <f>E117+E120</f>
        <v>2</v>
      </c>
      <c r="F114" s="95"/>
      <c r="G114" s="95"/>
      <c r="H114" s="95"/>
      <c r="I114" s="95"/>
      <c r="J114" s="95"/>
      <c r="K114" s="95"/>
      <c r="L114" s="95"/>
      <c r="M114" s="95"/>
      <c r="N114" s="95"/>
      <c r="O114" s="95">
        <f>O117+O120</f>
        <v>49.7</v>
      </c>
      <c r="P114" s="95">
        <f>P117+P120</f>
        <v>49.7</v>
      </c>
      <c r="Q114" s="95"/>
      <c r="R114" s="95"/>
      <c r="S114" s="95"/>
      <c r="T114" s="95">
        <f>T117+T120</f>
        <v>49.7</v>
      </c>
      <c r="U114" s="95"/>
      <c r="V114" s="95"/>
      <c r="W114" s="95"/>
      <c r="X114" s="69"/>
    </row>
    <row r="115" s="7" customFormat="true" spans="1:24">
      <c r="A115" s="49" t="s">
        <v>428</v>
      </c>
      <c r="B115" s="71"/>
      <c r="C115" s="72"/>
      <c r="D115" s="73"/>
      <c r="E115" s="95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73"/>
    </row>
    <row r="116" s="7" customFormat="true" spans="1:24">
      <c r="A116" s="49" t="s">
        <v>429</v>
      </c>
      <c r="B116" s="71"/>
      <c r="C116" s="72"/>
      <c r="D116" s="73"/>
      <c r="E116" s="95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73"/>
    </row>
    <row r="117" s="7" customFormat="true" ht="26" customHeight="true" spans="1:24">
      <c r="A117" s="139" t="s">
        <v>430</v>
      </c>
      <c r="B117" s="71"/>
      <c r="C117" s="72"/>
      <c r="D117" s="73"/>
      <c r="E117" s="95">
        <f>E118+E119</f>
        <v>2</v>
      </c>
      <c r="F117" s="95"/>
      <c r="G117" s="95"/>
      <c r="H117" s="95"/>
      <c r="I117" s="95"/>
      <c r="J117" s="95"/>
      <c r="K117" s="95"/>
      <c r="L117" s="95"/>
      <c r="M117" s="95"/>
      <c r="N117" s="95"/>
      <c r="O117" s="95">
        <f>O118+O119</f>
        <v>49.7</v>
      </c>
      <c r="P117" s="95">
        <f>P118+P119</f>
        <v>49.7</v>
      </c>
      <c r="Q117" s="95"/>
      <c r="R117" s="95"/>
      <c r="S117" s="95"/>
      <c r="T117" s="95">
        <f>T118+T119</f>
        <v>49.7</v>
      </c>
      <c r="U117" s="99"/>
      <c r="V117" s="99"/>
      <c r="W117" s="99"/>
      <c r="X117" s="73"/>
    </row>
    <row r="118" s="7" customFormat="true" ht="237" customHeight="true" spans="1:24">
      <c r="A118" s="139" t="s">
        <v>431</v>
      </c>
      <c r="B118" s="57" t="s">
        <v>432</v>
      </c>
      <c r="C118" s="58" t="s">
        <v>433</v>
      </c>
      <c r="D118" s="140" t="s">
        <v>434</v>
      </c>
      <c r="E118" s="143">
        <v>1</v>
      </c>
      <c r="F118" s="133" t="s">
        <v>435</v>
      </c>
      <c r="G118" s="133" t="s">
        <v>436</v>
      </c>
      <c r="H118" s="142"/>
      <c r="I118" s="133"/>
      <c r="J118" s="133"/>
      <c r="K118" s="78"/>
      <c r="L118" s="78"/>
      <c r="M118" s="78">
        <v>192</v>
      </c>
      <c r="N118" s="78">
        <v>192</v>
      </c>
      <c r="O118" s="149">
        <v>26.3</v>
      </c>
      <c r="P118" s="149">
        <v>26.3</v>
      </c>
      <c r="Q118" s="150"/>
      <c r="R118" s="150"/>
      <c r="S118" s="149"/>
      <c r="T118" s="149">
        <v>26.3</v>
      </c>
      <c r="U118" s="99"/>
      <c r="V118" s="143" t="s">
        <v>437</v>
      </c>
      <c r="W118" s="153" t="s">
        <v>41</v>
      </c>
      <c r="X118" s="154" t="s">
        <v>438</v>
      </c>
    </row>
    <row r="119" s="7" customFormat="true" ht="174" customHeight="true" spans="1:24">
      <c r="A119" s="75">
        <v>2</v>
      </c>
      <c r="B119" s="57" t="s">
        <v>439</v>
      </c>
      <c r="C119" s="58" t="s">
        <v>440</v>
      </c>
      <c r="D119" s="140" t="s">
        <v>441</v>
      </c>
      <c r="E119" s="143">
        <v>1</v>
      </c>
      <c r="F119" s="133" t="s">
        <v>435</v>
      </c>
      <c r="G119" s="133" t="s">
        <v>436</v>
      </c>
      <c r="H119" s="144"/>
      <c r="I119" s="146"/>
      <c r="J119" s="146"/>
      <c r="K119" s="99"/>
      <c r="L119" s="99"/>
      <c r="M119" s="99">
        <v>200</v>
      </c>
      <c r="N119" s="99">
        <v>200</v>
      </c>
      <c r="O119" s="150">
        <v>23.4</v>
      </c>
      <c r="P119" s="150">
        <v>23.4</v>
      </c>
      <c r="Q119" s="150"/>
      <c r="R119" s="150"/>
      <c r="S119" s="150"/>
      <c r="T119" s="150">
        <v>23.4</v>
      </c>
      <c r="U119" s="99"/>
      <c r="V119" s="143" t="s">
        <v>437</v>
      </c>
      <c r="W119" s="153" t="s">
        <v>41</v>
      </c>
      <c r="X119" s="154" t="s">
        <v>438</v>
      </c>
    </row>
    <row r="120" s="7" customFormat="true" ht="35" customHeight="true" spans="1:24">
      <c r="A120" s="49" t="s">
        <v>442</v>
      </c>
      <c r="B120" s="71"/>
      <c r="C120" s="72"/>
      <c r="D120" s="73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9"/>
      <c r="V120" s="99"/>
      <c r="W120" s="99"/>
      <c r="X120" s="73"/>
    </row>
    <row r="121" s="7" customFormat="true" ht="40" customHeight="true" spans="1:24">
      <c r="A121" s="49" t="s">
        <v>443</v>
      </c>
      <c r="B121" s="71"/>
      <c r="C121" s="72"/>
      <c r="D121" s="73"/>
      <c r="E121" s="95">
        <f>E122</f>
        <v>1</v>
      </c>
      <c r="F121" s="95"/>
      <c r="G121" s="95"/>
      <c r="H121" s="95"/>
      <c r="I121" s="95"/>
      <c r="J121" s="95"/>
      <c r="K121" s="95"/>
      <c r="L121" s="95"/>
      <c r="M121" s="95"/>
      <c r="N121" s="95"/>
      <c r="O121" s="95">
        <f>O122</f>
        <v>150</v>
      </c>
      <c r="P121" s="95">
        <f>P122</f>
        <v>150</v>
      </c>
      <c r="Q121" s="95"/>
      <c r="R121" s="95"/>
      <c r="S121" s="95"/>
      <c r="T121" s="95">
        <f>T122</f>
        <v>150</v>
      </c>
      <c r="U121" s="99"/>
      <c r="V121" s="99"/>
      <c r="W121" s="99"/>
      <c r="X121" s="73"/>
    </row>
    <row r="122" s="7" customFormat="true" ht="24" customHeight="true" spans="1:24">
      <c r="A122" s="49" t="s">
        <v>444</v>
      </c>
      <c r="B122" s="71"/>
      <c r="C122" s="72"/>
      <c r="D122" s="73"/>
      <c r="E122" s="95">
        <f>E123</f>
        <v>1</v>
      </c>
      <c r="F122" s="95"/>
      <c r="G122" s="95"/>
      <c r="H122" s="95"/>
      <c r="I122" s="95"/>
      <c r="J122" s="95"/>
      <c r="K122" s="95"/>
      <c r="L122" s="95"/>
      <c r="M122" s="95"/>
      <c r="N122" s="95"/>
      <c r="O122" s="95">
        <f>O123</f>
        <v>150</v>
      </c>
      <c r="P122" s="95">
        <f>P123</f>
        <v>150</v>
      </c>
      <c r="Q122" s="95"/>
      <c r="R122" s="95"/>
      <c r="S122" s="95"/>
      <c r="T122" s="95">
        <f>T123</f>
        <v>150</v>
      </c>
      <c r="U122" s="99"/>
      <c r="V122" s="99"/>
      <c r="W122" s="99"/>
      <c r="X122" s="73"/>
    </row>
    <row r="123" s="7" customFormat="true" ht="52" customHeight="true" spans="1:24">
      <c r="A123" s="56">
        <v>1</v>
      </c>
      <c r="B123" s="78" t="s">
        <v>445</v>
      </c>
      <c r="C123" s="68" t="s">
        <v>446</v>
      </c>
      <c r="D123" s="69" t="s">
        <v>447</v>
      </c>
      <c r="E123" s="78">
        <v>1</v>
      </c>
      <c r="F123" s="102" t="s">
        <v>448</v>
      </c>
      <c r="G123" s="102"/>
      <c r="H123" s="102"/>
      <c r="I123" s="102"/>
      <c r="J123" s="102"/>
      <c r="K123" s="102"/>
      <c r="L123" s="102"/>
      <c r="M123" s="90">
        <v>2800</v>
      </c>
      <c r="N123" s="90">
        <v>2800</v>
      </c>
      <c r="O123" s="90">
        <v>150</v>
      </c>
      <c r="P123" s="90">
        <v>150</v>
      </c>
      <c r="Q123" s="102"/>
      <c r="R123" s="102"/>
      <c r="S123" s="102"/>
      <c r="T123" s="90">
        <v>150</v>
      </c>
      <c r="U123" s="102"/>
      <c r="V123" s="102" t="s">
        <v>41</v>
      </c>
      <c r="W123" s="102" t="s">
        <v>41</v>
      </c>
      <c r="X123" s="73"/>
    </row>
    <row r="124" s="7" customFormat="true" ht="39" customHeight="true" spans="1:24">
      <c r="A124" s="49" t="s">
        <v>449</v>
      </c>
      <c r="B124" s="71"/>
      <c r="C124" s="72"/>
      <c r="D124" s="73"/>
      <c r="E124" s="95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73"/>
    </row>
    <row r="125" s="10" customFormat="true" ht="36" customHeight="true" spans="1:24">
      <c r="A125" s="49" t="s">
        <v>450</v>
      </c>
      <c r="B125" s="71"/>
      <c r="C125" s="68"/>
      <c r="D125" s="69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69"/>
    </row>
    <row r="126" s="10" customFormat="true" ht="36" customHeight="true" spans="1:24">
      <c r="A126" s="49" t="s">
        <v>451</v>
      </c>
      <c r="B126" s="71"/>
      <c r="C126" s="68"/>
      <c r="D126" s="69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69"/>
    </row>
    <row r="127" s="10" customFormat="true" spans="1:24">
      <c r="A127" s="49" t="s">
        <v>452</v>
      </c>
      <c r="B127" s="71"/>
      <c r="C127" s="68"/>
      <c r="D127" s="69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102"/>
      <c r="X127" s="69"/>
    </row>
    <row r="128" s="10" customFormat="true" ht="42" customHeight="true" spans="1:24">
      <c r="A128" s="141" t="s">
        <v>453</v>
      </c>
      <c r="B128" s="57"/>
      <c r="C128" s="68"/>
      <c r="D128" s="69"/>
      <c r="E128" s="95">
        <f>E129+E147</f>
        <v>3</v>
      </c>
      <c r="F128" s="95"/>
      <c r="G128" s="95"/>
      <c r="H128" s="95"/>
      <c r="I128" s="95"/>
      <c r="J128" s="95"/>
      <c r="K128" s="95"/>
      <c r="L128" s="95"/>
      <c r="M128" s="95"/>
      <c r="N128" s="95"/>
      <c r="O128" s="95">
        <f>O129+O147</f>
        <v>388</v>
      </c>
      <c r="P128" s="95">
        <f>P129+P147</f>
        <v>388</v>
      </c>
      <c r="Q128" s="95"/>
      <c r="R128" s="95"/>
      <c r="S128" s="95"/>
      <c r="T128" s="95">
        <f>T129+T147</f>
        <v>388</v>
      </c>
      <c r="U128" s="95"/>
      <c r="V128" s="95"/>
      <c r="W128" s="102"/>
      <c r="X128" s="69"/>
    </row>
    <row r="129" s="10" customFormat="true" ht="30" customHeight="true" spans="1:24">
      <c r="A129" s="49" t="s">
        <v>454</v>
      </c>
      <c r="B129" s="57"/>
      <c r="C129" s="68"/>
      <c r="D129" s="69"/>
      <c r="E129" s="95">
        <v>2</v>
      </c>
      <c r="F129" s="95"/>
      <c r="G129" s="95"/>
      <c r="H129" s="95"/>
      <c r="I129" s="95"/>
      <c r="J129" s="95"/>
      <c r="K129" s="95"/>
      <c r="L129" s="95"/>
      <c r="M129" s="95"/>
      <c r="N129" s="95"/>
      <c r="O129" s="95">
        <v>146</v>
      </c>
      <c r="P129" s="95">
        <v>146</v>
      </c>
      <c r="Q129" s="95"/>
      <c r="R129" s="95"/>
      <c r="S129" s="95"/>
      <c r="T129" s="95">
        <v>146</v>
      </c>
      <c r="U129" s="95"/>
      <c r="V129" s="95"/>
      <c r="W129" s="102"/>
      <c r="X129" s="69"/>
    </row>
    <row r="130" s="10" customFormat="true" ht="21" customHeight="true" spans="1:24">
      <c r="A130" s="49" t="s">
        <v>455</v>
      </c>
      <c r="B130" s="71"/>
      <c r="C130" s="68"/>
      <c r="D130" s="69"/>
      <c r="E130" s="95">
        <f>E131</f>
        <v>1</v>
      </c>
      <c r="F130" s="95"/>
      <c r="G130" s="95"/>
      <c r="H130" s="95"/>
      <c r="I130" s="95"/>
      <c r="J130" s="95"/>
      <c r="K130" s="95"/>
      <c r="L130" s="95"/>
      <c r="M130" s="95"/>
      <c r="N130" s="95"/>
      <c r="O130" s="95">
        <f>O131</f>
        <v>110</v>
      </c>
      <c r="P130" s="95">
        <f>P131</f>
        <v>110</v>
      </c>
      <c r="Q130" s="95"/>
      <c r="R130" s="95"/>
      <c r="S130" s="95"/>
      <c r="T130" s="95">
        <f>T131</f>
        <v>110</v>
      </c>
      <c r="U130" s="95"/>
      <c r="V130" s="95"/>
      <c r="W130" s="95"/>
      <c r="X130" s="69"/>
    </row>
    <row r="131" s="9" customFormat="true" ht="88" customHeight="true" spans="1:24">
      <c r="A131" s="49" t="s">
        <v>431</v>
      </c>
      <c r="B131" s="57" t="s">
        <v>456</v>
      </c>
      <c r="C131" s="58" t="s">
        <v>457</v>
      </c>
      <c r="D131" s="69" t="s">
        <v>458</v>
      </c>
      <c r="E131" s="78">
        <v>1</v>
      </c>
      <c r="F131" s="102" t="s">
        <v>448</v>
      </c>
      <c r="G131" s="102"/>
      <c r="H131" s="102"/>
      <c r="I131" s="102"/>
      <c r="J131" s="102"/>
      <c r="K131" s="102"/>
      <c r="L131" s="102"/>
      <c r="M131" s="102"/>
      <c r="N131" s="90">
        <v>2200</v>
      </c>
      <c r="O131" s="90">
        <v>110</v>
      </c>
      <c r="P131" s="90">
        <v>110</v>
      </c>
      <c r="Q131" s="102"/>
      <c r="R131" s="102"/>
      <c r="S131" s="102"/>
      <c r="T131" s="90">
        <v>110</v>
      </c>
      <c r="U131" s="102"/>
      <c r="V131" s="102" t="s">
        <v>41</v>
      </c>
      <c r="W131" s="102" t="s">
        <v>41</v>
      </c>
      <c r="X131" s="57"/>
    </row>
    <row r="132" s="10" customFormat="true" ht="48" customHeight="true" spans="1:24">
      <c r="A132" s="49" t="s">
        <v>459</v>
      </c>
      <c r="B132" s="73"/>
      <c r="C132" s="68"/>
      <c r="D132" s="69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>
        <v>36</v>
      </c>
      <c r="P132" s="95">
        <v>36</v>
      </c>
      <c r="Q132" s="95"/>
      <c r="R132" s="95"/>
      <c r="S132" s="95"/>
      <c r="T132" s="95">
        <v>36</v>
      </c>
      <c r="U132" s="95"/>
      <c r="V132" s="95"/>
      <c r="W132" s="95"/>
      <c r="X132" s="69"/>
    </row>
    <row r="133" s="10" customFormat="true" ht="121" customHeight="true" spans="1:24">
      <c r="A133" s="49" t="s">
        <v>431</v>
      </c>
      <c r="B133" s="57" t="s">
        <v>460</v>
      </c>
      <c r="C133" s="68" t="s">
        <v>461</v>
      </c>
      <c r="D133" s="69" t="s">
        <v>462</v>
      </c>
      <c r="E133" s="95">
        <v>1</v>
      </c>
      <c r="F133" s="95" t="s">
        <v>448</v>
      </c>
      <c r="G133" s="95"/>
      <c r="H133" s="95"/>
      <c r="I133" s="95"/>
      <c r="J133" s="95"/>
      <c r="K133" s="95"/>
      <c r="L133" s="95"/>
      <c r="M133" s="95">
        <v>441</v>
      </c>
      <c r="N133" s="95">
        <v>1518</v>
      </c>
      <c r="O133" s="95">
        <v>36</v>
      </c>
      <c r="P133" s="95">
        <v>36</v>
      </c>
      <c r="Q133" s="95"/>
      <c r="R133" s="95"/>
      <c r="S133" s="95"/>
      <c r="T133" s="95">
        <v>36</v>
      </c>
      <c r="U133" s="95"/>
      <c r="V133" s="102" t="s">
        <v>41</v>
      </c>
      <c r="W133" s="102" t="s">
        <v>41</v>
      </c>
      <c r="X133" s="69"/>
    </row>
    <row r="134" s="10" customFormat="true" ht="26" customHeight="true" spans="1:24">
      <c r="A134" s="49" t="s">
        <v>463</v>
      </c>
      <c r="B134" s="57"/>
      <c r="C134" s="68"/>
      <c r="D134" s="69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69"/>
    </row>
    <row r="135" s="10" customFormat="true" ht="28.5" spans="1:24">
      <c r="A135" s="49" t="s">
        <v>464</v>
      </c>
      <c r="B135" s="71"/>
      <c r="C135" s="68"/>
      <c r="D135" s="69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69"/>
    </row>
    <row r="136" s="11" customFormat="true" spans="1:24">
      <c r="A136" s="49" t="s">
        <v>465</v>
      </c>
      <c r="B136" s="71"/>
      <c r="C136" s="68"/>
      <c r="D136" s="69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69"/>
    </row>
    <row r="137" s="7" customFormat="true" spans="1:24">
      <c r="A137" s="56"/>
      <c r="B137" s="71"/>
      <c r="C137" s="72"/>
      <c r="D137" s="73"/>
      <c r="E137" s="161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73"/>
    </row>
    <row r="138" s="7" customFormat="true" spans="1:24">
      <c r="A138" s="56"/>
      <c r="B138" s="57"/>
      <c r="C138" s="72"/>
      <c r="D138" s="73"/>
      <c r="E138" s="161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73"/>
    </row>
    <row r="139" s="11" customFormat="true" spans="1:24">
      <c r="A139" s="139" t="s">
        <v>466</v>
      </c>
      <c r="B139" s="71"/>
      <c r="C139" s="68"/>
      <c r="D139" s="69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69"/>
    </row>
    <row r="140" s="11" customFormat="true" spans="1:24">
      <c r="A140" s="139" t="s">
        <v>467</v>
      </c>
      <c r="B140" s="57"/>
      <c r="C140" s="68"/>
      <c r="D140" s="69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69"/>
    </row>
    <row r="141" s="11" customFormat="true" spans="1:24">
      <c r="A141" s="139" t="s">
        <v>468</v>
      </c>
      <c r="B141" s="71"/>
      <c r="C141" s="68"/>
      <c r="D141" s="69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69"/>
    </row>
    <row r="142" s="11" customFormat="true" spans="1:24">
      <c r="A142" s="139" t="s">
        <v>469</v>
      </c>
      <c r="B142" s="71"/>
      <c r="C142" s="68"/>
      <c r="D142" s="69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69"/>
    </row>
    <row r="143" s="11" customFormat="true" spans="1:24">
      <c r="A143" s="139" t="s">
        <v>470</v>
      </c>
      <c r="B143" s="57"/>
      <c r="C143" s="68"/>
      <c r="D143" s="69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69"/>
    </row>
    <row r="144" s="11" customFormat="true" spans="1:24">
      <c r="A144" s="139" t="s">
        <v>471</v>
      </c>
      <c r="B144" s="71"/>
      <c r="C144" s="68"/>
      <c r="D144" s="69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69"/>
    </row>
    <row r="145" s="11" customFormat="true" ht="28.5" spans="1:24">
      <c r="A145" s="139" t="s">
        <v>472</v>
      </c>
      <c r="B145" s="71"/>
      <c r="C145" s="68"/>
      <c r="D145" s="69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69"/>
    </row>
    <row r="146" s="10" customFormat="true" spans="1:24">
      <c r="A146" s="139" t="s">
        <v>473</v>
      </c>
      <c r="B146" s="71"/>
      <c r="C146" s="68"/>
      <c r="D146" s="69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69"/>
    </row>
    <row r="147" s="10" customFormat="true" spans="1:24">
      <c r="A147" s="139" t="s">
        <v>474</v>
      </c>
      <c r="B147" s="57"/>
      <c r="C147" s="68"/>
      <c r="D147" s="69"/>
      <c r="E147" s="95">
        <f>E148</f>
        <v>1</v>
      </c>
      <c r="F147" s="95"/>
      <c r="G147" s="95"/>
      <c r="H147" s="95"/>
      <c r="I147" s="95"/>
      <c r="J147" s="95"/>
      <c r="K147" s="95"/>
      <c r="L147" s="95"/>
      <c r="M147" s="95"/>
      <c r="N147" s="95"/>
      <c r="O147" s="95">
        <f t="shared" ref="O147:T147" si="2">O148</f>
        <v>242</v>
      </c>
      <c r="P147" s="95">
        <f t="shared" si="2"/>
        <v>242</v>
      </c>
      <c r="Q147" s="95"/>
      <c r="R147" s="95"/>
      <c r="S147" s="95"/>
      <c r="T147" s="95">
        <f t="shared" si="2"/>
        <v>242</v>
      </c>
      <c r="U147" s="95"/>
      <c r="V147" s="95"/>
      <c r="W147" s="95"/>
      <c r="X147" s="69"/>
    </row>
    <row r="148" s="10" customFormat="true" spans="1:24">
      <c r="A148" s="139" t="s">
        <v>475</v>
      </c>
      <c r="B148" s="71"/>
      <c r="C148" s="68"/>
      <c r="D148" s="69"/>
      <c r="E148" s="95">
        <f>E149</f>
        <v>1</v>
      </c>
      <c r="F148" s="95"/>
      <c r="G148" s="95"/>
      <c r="H148" s="95"/>
      <c r="I148" s="95"/>
      <c r="J148" s="95"/>
      <c r="K148" s="95"/>
      <c r="L148" s="95"/>
      <c r="M148" s="95"/>
      <c r="N148" s="95"/>
      <c r="O148" s="95">
        <f>O149</f>
        <v>242</v>
      </c>
      <c r="P148" s="95">
        <f>P149</f>
        <v>242</v>
      </c>
      <c r="Q148" s="95"/>
      <c r="R148" s="95"/>
      <c r="S148" s="95"/>
      <c r="T148" s="95">
        <f>T149</f>
        <v>242</v>
      </c>
      <c r="U148" s="95"/>
      <c r="V148" s="95"/>
      <c r="W148" s="95"/>
      <c r="X148" s="69"/>
    </row>
    <row r="149" s="9" customFormat="true" ht="88" customHeight="true" spans="1:24">
      <c r="A149" s="139" t="s">
        <v>431</v>
      </c>
      <c r="B149" s="57" t="s">
        <v>476</v>
      </c>
      <c r="C149" s="58" t="s">
        <v>477</v>
      </c>
      <c r="D149" s="69" t="s">
        <v>478</v>
      </c>
      <c r="E149" s="78">
        <v>1</v>
      </c>
      <c r="F149" s="162" t="s">
        <v>448</v>
      </c>
      <c r="G149" s="162"/>
      <c r="H149" s="162"/>
      <c r="I149" s="162"/>
      <c r="J149" s="162"/>
      <c r="K149" s="162"/>
      <c r="L149" s="162"/>
      <c r="M149" s="162"/>
      <c r="N149" s="98"/>
      <c r="O149" s="98">
        <v>242</v>
      </c>
      <c r="P149" s="98">
        <v>242</v>
      </c>
      <c r="Q149" s="102"/>
      <c r="R149" s="102"/>
      <c r="S149" s="102"/>
      <c r="T149" s="90">
        <v>242</v>
      </c>
      <c r="U149" s="102"/>
      <c r="V149" s="102" t="s">
        <v>41</v>
      </c>
      <c r="W149" s="102" t="s">
        <v>41</v>
      </c>
      <c r="X149" s="57" t="s">
        <v>479</v>
      </c>
    </row>
    <row r="150" s="10" customFormat="true" ht="32" customHeight="true" spans="1:24">
      <c r="A150" s="155" t="s">
        <v>480</v>
      </c>
      <c r="B150" s="57"/>
      <c r="C150" s="68"/>
      <c r="D150" s="69"/>
      <c r="E150" s="95">
        <f>E151+E259</f>
        <v>129</v>
      </c>
      <c r="F150" s="95"/>
      <c r="G150" s="95"/>
      <c r="H150" s="95"/>
      <c r="I150" s="95"/>
      <c r="J150" s="95"/>
      <c r="K150" s="95"/>
      <c r="L150" s="95"/>
      <c r="M150" s="95"/>
      <c r="N150" s="95"/>
      <c r="O150" s="95">
        <f t="shared" ref="O150:T150" si="3">O151+O259</f>
        <v>6682.9</v>
      </c>
      <c r="P150" s="95">
        <f t="shared" si="3"/>
        <v>6682.9</v>
      </c>
      <c r="Q150" s="95"/>
      <c r="R150" s="95"/>
      <c r="S150" s="95"/>
      <c r="T150" s="95">
        <f t="shared" si="3"/>
        <v>6682.9</v>
      </c>
      <c r="U150" s="95"/>
      <c r="V150" s="95"/>
      <c r="W150" s="95"/>
      <c r="X150" s="69"/>
    </row>
    <row r="151" s="10" customFormat="true" ht="28.5" spans="1:24">
      <c r="A151" s="139" t="s">
        <v>481</v>
      </c>
      <c r="B151" s="57"/>
      <c r="C151" s="68"/>
      <c r="D151" s="69"/>
      <c r="E151" s="95">
        <f>E153+E196+E248</f>
        <v>100</v>
      </c>
      <c r="F151" s="95"/>
      <c r="G151" s="95"/>
      <c r="H151" s="95"/>
      <c r="I151" s="95"/>
      <c r="J151" s="95"/>
      <c r="K151" s="95"/>
      <c r="L151" s="95"/>
      <c r="M151" s="95"/>
      <c r="N151" s="95"/>
      <c r="O151" s="95">
        <f>O153+O196+O248</f>
        <v>5298.2</v>
      </c>
      <c r="P151" s="95">
        <f>P153+P196+P248</f>
        <v>5298.2</v>
      </c>
      <c r="Q151" s="95"/>
      <c r="R151" s="95"/>
      <c r="S151" s="95"/>
      <c r="T151" s="95">
        <f>T153+T196+T248</f>
        <v>5298.2</v>
      </c>
      <c r="U151" s="95"/>
      <c r="V151" s="95"/>
      <c r="W151" s="95"/>
      <c r="X151" s="69"/>
    </row>
    <row r="152" s="11" customFormat="true" ht="28.5" spans="1:24">
      <c r="A152" s="139" t="s">
        <v>482</v>
      </c>
      <c r="B152" s="71"/>
      <c r="C152" s="68"/>
      <c r="D152" s="69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69"/>
    </row>
    <row r="153" s="11" customFormat="true" ht="42.75" spans="1:24">
      <c r="A153" s="139" t="s">
        <v>483</v>
      </c>
      <c r="B153" s="71"/>
      <c r="C153" s="68"/>
      <c r="D153" s="69"/>
      <c r="E153" s="95">
        <f>SUM(E154:E195)</f>
        <v>42</v>
      </c>
      <c r="F153" s="95"/>
      <c r="G153" s="95"/>
      <c r="H153" s="95"/>
      <c r="I153" s="95"/>
      <c r="J153" s="95"/>
      <c r="K153" s="95"/>
      <c r="L153" s="95"/>
      <c r="M153" s="95"/>
      <c r="N153" s="95"/>
      <c r="O153" s="95">
        <f>SUM(O154:O195)</f>
        <v>1665.2</v>
      </c>
      <c r="P153" s="95">
        <f>SUM(P154:P195)</f>
        <v>1665.2</v>
      </c>
      <c r="Q153" s="95"/>
      <c r="R153" s="95"/>
      <c r="S153" s="95"/>
      <c r="T153" s="95">
        <f>SUM(T154:T195)</f>
        <v>1665.2</v>
      </c>
      <c r="U153" s="95"/>
      <c r="V153" s="95"/>
      <c r="W153" s="95"/>
      <c r="X153" s="69"/>
    </row>
    <row r="154" s="12" customFormat="true" ht="140" customHeight="true" spans="1:24">
      <c r="A154" s="75">
        <v>1</v>
      </c>
      <c r="B154" s="76" t="s">
        <v>484</v>
      </c>
      <c r="C154" s="58" t="s">
        <v>485</v>
      </c>
      <c r="D154" s="76" t="s">
        <v>486</v>
      </c>
      <c r="E154" s="78">
        <v>1</v>
      </c>
      <c r="F154" s="78" t="s">
        <v>61</v>
      </c>
      <c r="G154" s="78" t="s">
        <v>487</v>
      </c>
      <c r="H154" s="78" t="s">
        <v>52</v>
      </c>
      <c r="I154" s="78" t="s">
        <v>39</v>
      </c>
      <c r="J154" s="78" t="s">
        <v>488</v>
      </c>
      <c r="K154" s="78">
        <v>72</v>
      </c>
      <c r="L154" s="78">
        <v>85</v>
      </c>
      <c r="M154" s="78">
        <v>300</v>
      </c>
      <c r="N154" s="78">
        <v>1200</v>
      </c>
      <c r="O154" s="78">
        <v>310</v>
      </c>
      <c r="P154" s="78">
        <v>310</v>
      </c>
      <c r="Q154" s="78"/>
      <c r="R154" s="78"/>
      <c r="S154" s="78"/>
      <c r="T154" s="78">
        <v>310</v>
      </c>
      <c r="U154" s="78"/>
      <c r="V154" s="95" t="s">
        <v>114</v>
      </c>
      <c r="W154" s="78" t="s">
        <v>489</v>
      </c>
      <c r="X154" s="57" t="s">
        <v>68</v>
      </c>
    </row>
    <row r="155" s="12" customFormat="true" ht="64" customHeight="true" spans="1:24">
      <c r="A155" s="75">
        <v>2</v>
      </c>
      <c r="B155" s="76" t="s">
        <v>490</v>
      </c>
      <c r="C155" s="68" t="s">
        <v>491</v>
      </c>
      <c r="D155" s="156" t="s">
        <v>492</v>
      </c>
      <c r="E155" s="95">
        <v>1</v>
      </c>
      <c r="F155" s="95" t="s">
        <v>61</v>
      </c>
      <c r="G155" s="95" t="s">
        <v>203</v>
      </c>
      <c r="H155" s="95" t="s">
        <v>52</v>
      </c>
      <c r="I155" s="95" t="s">
        <v>39</v>
      </c>
      <c r="J155" s="95" t="s">
        <v>39</v>
      </c>
      <c r="K155" s="95">
        <v>122</v>
      </c>
      <c r="L155" s="95">
        <v>337</v>
      </c>
      <c r="M155" s="95">
        <v>680</v>
      </c>
      <c r="N155" s="95">
        <v>2798</v>
      </c>
      <c r="O155" s="95">
        <v>120.9</v>
      </c>
      <c r="P155" s="95">
        <v>120.9</v>
      </c>
      <c r="Q155" s="95"/>
      <c r="R155" s="95"/>
      <c r="S155" s="95"/>
      <c r="T155" s="95">
        <v>120.9</v>
      </c>
      <c r="U155" s="95"/>
      <c r="V155" s="78" t="s">
        <v>493</v>
      </c>
      <c r="W155" s="78" t="s">
        <v>41</v>
      </c>
      <c r="X155" s="57" t="s">
        <v>116</v>
      </c>
    </row>
    <row r="156" s="12" customFormat="true" ht="64" customHeight="true" spans="1:24">
      <c r="A156" s="75">
        <v>3</v>
      </c>
      <c r="B156" s="76" t="s">
        <v>494</v>
      </c>
      <c r="C156" s="68" t="s">
        <v>495</v>
      </c>
      <c r="D156" s="156" t="s">
        <v>496</v>
      </c>
      <c r="E156" s="95">
        <v>1</v>
      </c>
      <c r="F156" s="95" t="s">
        <v>66</v>
      </c>
      <c r="G156" s="95" t="s">
        <v>497</v>
      </c>
      <c r="H156" s="95" t="s">
        <v>39</v>
      </c>
      <c r="I156" s="95" t="s">
        <v>39</v>
      </c>
      <c r="J156" s="95" t="s">
        <v>39</v>
      </c>
      <c r="K156" s="95">
        <v>98</v>
      </c>
      <c r="L156" s="95">
        <v>288</v>
      </c>
      <c r="M156" s="95">
        <v>767</v>
      </c>
      <c r="N156" s="95">
        <v>3051</v>
      </c>
      <c r="O156" s="95">
        <v>32.8</v>
      </c>
      <c r="P156" s="95">
        <v>32.8</v>
      </c>
      <c r="Q156" s="95"/>
      <c r="R156" s="95"/>
      <c r="S156" s="95"/>
      <c r="T156" s="95">
        <v>32.8</v>
      </c>
      <c r="U156" s="95"/>
      <c r="V156" s="78" t="s">
        <v>493</v>
      </c>
      <c r="W156" s="78" t="s">
        <v>41</v>
      </c>
      <c r="X156" s="57" t="s">
        <v>116</v>
      </c>
    </row>
    <row r="157" s="12" customFormat="true" ht="62" customHeight="true" spans="1:24">
      <c r="A157" s="75">
        <v>4</v>
      </c>
      <c r="B157" s="76" t="s">
        <v>498</v>
      </c>
      <c r="C157" s="68" t="s">
        <v>499</v>
      </c>
      <c r="D157" s="156" t="s">
        <v>496</v>
      </c>
      <c r="E157" s="95">
        <v>1</v>
      </c>
      <c r="F157" s="95" t="s">
        <v>66</v>
      </c>
      <c r="G157" s="95" t="s">
        <v>497</v>
      </c>
      <c r="H157" s="95" t="s">
        <v>39</v>
      </c>
      <c r="I157" s="95" t="s">
        <v>39</v>
      </c>
      <c r="J157" s="95" t="s">
        <v>39</v>
      </c>
      <c r="K157" s="95">
        <v>98</v>
      </c>
      <c r="L157" s="95">
        <v>288</v>
      </c>
      <c r="M157" s="95">
        <v>767</v>
      </c>
      <c r="N157" s="95">
        <v>3051</v>
      </c>
      <c r="O157" s="95">
        <v>22.7</v>
      </c>
      <c r="P157" s="95">
        <v>22.7</v>
      </c>
      <c r="Q157" s="95"/>
      <c r="R157" s="95"/>
      <c r="S157" s="95"/>
      <c r="T157" s="95">
        <v>22.7</v>
      </c>
      <c r="U157" s="95"/>
      <c r="V157" s="78" t="s">
        <v>493</v>
      </c>
      <c r="W157" s="78" t="s">
        <v>41</v>
      </c>
      <c r="X157" s="57" t="s">
        <v>116</v>
      </c>
    </row>
    <row r="158" s="12" customFormat="true" ht="67" customHeight="true" spans="1:24">
      <c r="A158" s="75">
        <v>5</v>
      </c>
      <c r="B158" s="76" t="s">
        <v>500</v>
      </c>
      <c r="C158" s="68" t="s">
        <v>501</v>
      </c>
      <c r="D158" s="156" t="s">
        <v>502</v>
      </c>
      <c r="E158" s="95">
        <v>1</v>
      </c>
      <c r="F158" s="95" t="s">
        <v>66</v>
      </c>
      <c r="G158" s="95" t="s">
        <v>497</v>
      </c>
      <c r="H158" s="95" t="s">
        <v>39</v>
      </c>
      <c r="I158" s="95" t="s">
        <v>39</v>
      </c>
      <c r="J158" s="95" t="s">
        <v>39</v>
      </c>
      <c r="K158" s="105">
        <v>24</v>
      </c>
      <c r="L158" s="105">
        <v>65</v>
      </c>
      <c r="M158" s="105">
        <v>185</v>
      </c>
      <c r="N158" s="105">
        <v>752</v>
      </c>
      <c r="O158" s="105">
        <v>44.1</v>
      </c>
      <c r="P158" s="105">
        <v>44.1</v>
      </c>
      <c r="Q158" s="95"/>
      <c r="R158" s="95"/>
      <c r="S158" s="95"/>
      <c r="T158" s="105">
        <v>44.1</v>
      </c>
      <c r="U158" s="95"/>
      <c r="V158" s="78" t="s">
        <v>493</v>
      </c>
      <c r="W158" s="78" t="s">
        <v>41</v>
      </c>
      <c r="X158" s="57" t="s">
        <v>116</v>
      </c>
    </row>
    <row r="159" s="12" customFormat="true" ht="69" customHeight="true" spans="1:24">
      <c r="A159" s="75">
        <v>6</v>
      </c>
      <c r="B159" s="76" t="s">
        <v>503</v>
      </c>
      <c r="C159" s="68" t="s">
        <v>504</v>
      </c>
      <c r="D159" s="156" t="s">
        <v>505</v>
      </c>
      <c r="E159" s="95">
        <v>1</v>
      </c>
      <c r="F159" s="95" t="s">
        <v>66</v>
      </c>
      <c r="G159" s="95" t="s">
        <v>497</v>
      </c>
      <c r="H159" s="95" t="s">
        <v>39</v>
      </c>
      <c r="I159" s="95" t="s">
        <v>39</v>
      </c>
      <c r="J159" s="95" t="s">
        <v>39</v>
      </c>
      <c r="K159" s="105">
        <v>9</v>
      </c>
      <c r="L159" s="105">
        <v>33</v>
      </c>
      <c r="M159" s="105">
        <v>88</v>
      </c>
      <c r="N159" s="105">
        <v>346</v>
      </c>
      <c r="O159" s="105">
        <v>32.6</v>
      </c>
      <c r="P159" s="105">
        <v>32.6</v>
      </c>
      <c r="Q159" s="95"/>
      <c r="R159" s="95"/>
      <c r="S159" s="95"/>
      <c r="T159" s="105">
        <v>32.6</v>
      </c>
      <c r="U159" s="95"/>
      <c r="V159" s="78" t="s">
        <v>493</v>
      </c>
      <c r="W159" s="78" t="s">
        <v>41</v>
      </c>
      <c r="X159" s="57" t="s">
        <v>116</v>
      </c>
    </row>
    <row r="160" s="12" customFormat="true" ht="65" customHeight="true" spans="1:24">
      <c r="A160" s="75">
        <v>7</v>
      </c>
      <c r="B160" s="76" t="s">
        <v>506</v>
      </c>
      <c r="C160" s="68" t="s">
        <v>507</v>
      </c>
      <c r="D160" s="156" t="s">
        <v>505</v>
      </c>
      <c r="E160" s="95">
        <v>1</v>
      </c>
      <c r="F160" s="95" t="s">
        <v>66</v>
      </c>
      <c r="G160" s="95" t="s">
        <v>497</v>
      </c>
      <c r="H160" s="95" t="s">
        <v>39</v>
      </c>
      <c r="I160" s="95" t="s">
        <v>39</v>
      </c>
      <c r="J160" s="95" t="s">
        <v>39</v>
      </c>
      <c r="K160" s="105">
        <v>9</v>
      </c>
      <c r="L160" s="105">
        <v>33</v>
      </c>
      <c r="M160" s="105">
        <v>88</v>
      </c>
      <c r="N160" s="105">
        <v>346</v>
      </c>
      <c r="O160" s="105">
        <v>7</v>
      </c>
      <c r="P160" s="105">
        <v>7</v>
      </c>
      <c r="Q160" s="95"/>
      <c r="R160" s="95"/>
      <c r="S160" s="95"/>
      <c r="T160" s="105">
        <v>7</v>
      </c>
      <c r="U160" s="95"/>
      <c r="V160" s="78" t="s">
        <v>493</v>
      </c>
      <c r="W160" s="78" t="s">
        <v>41</v>
      </c>
      <c r="X160" s="57" t="s">
        <v>116</v>
      </c>
    </row>
    <row r="161" s="12" customFormat="true" ht="69" customHeight="true" spans="1:24">
      <c r="A161" s="75">
        <v>8</v>
      </c>
      <c r="B161" s="76" t="s">
        <v>508</v>
      </c>
      <c r="C161" s="68" t="s">
        <v>509</v>
      </c>
      <c r="D161" s="156" t="s">
        <v>510</v>
      </c>
      <c r="E161" s="95">
        <v>1</v>
      </c>
      <c r="F161" s="95" t="s">
        <v>77</v>
      </c>
      <c r="G161" s="95" t="s">
        <v>511</v>
      </c>
      <c r="H161" s="95" t="s">
        <v>52</v>
      </c>
      <c r="I161" s="95" t="s">
        <v>39</v>
      </c>
      <c r="J161" s="95" t="s">
        <v>39</v>
      </c>
      <c r="K161" s="95">
        <v>24</v>
      </c>
      <c r="L161" s="95">
        <v>89</v>
      </c>
      <c r="M161" s="95">
        <v>145</v>
      </c>
      <c r="N161" s="95">
        <v>551</v>
      </c>
      <c r="O161" s="95">
        <v>34.3</v>
      </c>
      <c r="P161" s="95">
        <v>34.3</v>
      </c>
      <c r="Q161" s="95"/>
      <c r="R161" s="95"/>
      <c r="S161" s="95"/>
      <c r="T161" s="95">
        <v>34.3</v>
      </c>
      <c r="U161" s="95"/>
      <c r="V161" s="78" t="s">
        <v>493</v>
      </c>
      <c r="W161" s="78" t="s">
        <v>41</v>
      </c>
      <c r="X161" s="57" t="s">
        <v>116</v>
      </c>
    </row>
    <row r="162" s="12" customFormat="true" ht="78" customHeight="true" spans="1:24">
      <c r="A162" s="75">
        <v>9</v>
      </c>
      <c r="B162" s="76" t="s">
        <v>512</v>
      </c>
      <c r="C162" s="68" t="s">
        <v>513</v>
      </c>
      <c r="D162" s="156" t="s">
        <v>514</v>
      </c>
      <c r="E162" s="95">
        <v>1</v>
      </c>
      <c r="F162" s="95" t="s">
        <v>72</v>
      </c>
      <c r="G162" s="95" t="s">
        <v>222</v>
      </c>
      <c r="H162" s="95" t="s">
        <v>39</v>
      </c>
      <c r="I162" s="95" t="s">
        <v>39</v>
      </c>
      <c r="J162" s="95" t="s">
        <v>39</v>
      </c>
      <c r="K162" s="95">
        <v>94</v>
      </c>
      <c r="L162" s="95">
        <v>365</v>
      </c>
      <c r="M162" s="95">
        <v>440</v>
      </c>
      <c r="N162" s="95">
        <v>1788</v>
      </c>
      <c r="O162" s="95">
        <v>37.1</v>
      </c>
      <c r="P162" s="95">
        <v>37.1</v>
      </c>
      <c r="Q162" s="95"/>
      <c r="R162" s="95"/>
      <c r="S162" s="95"/>
      <c r="T162" s="95">
        <v>37.1</v>
      </c>
      <c r="U162" s="95"/>
      <c r="V162" s="78" t="s">
        <v>493</v>
      </c>
      <c r="W162" s="78" t="s">
        <v>41</v>
      </c>
      <c r="X162" s="57" t="s">
        <v>116</v>
      </c>
    </row>
    <row r="163" s="13" customFormat="true" ht="78" customHeight="true" spans="1:24">
      <c r="A163" s="75">
        <v>10</v>
      </c>
      <c r="B163" s="76" t="s">
        <v>515</v>
      </c>
      <c r="C163" s="58" t="s">
        <v>516</v>
      </c>
      <c r="D163" s="76" t="s">
        <v>517</v>
      </c>
      <c r="E163" s="78">
        <v>1</v>
      </c>
      <c r="F163" s="78" t="s">
        <v>50</v>
      </c>
      <c r="G163" s="78" t="s">
        <v>310</v>
      </c>
      <c r="H163" s="78" t="s">
        <v>52</v>
      </c>
      <c r="I163" s="78" t="s">
        <v>39</v>
      </c>
      <c r="J163" s="78" t="s">
        <v>39</v>
      </c>
      <c r="K163" s="78">
        <v>21</v>
      </c>
      <c r="L163" s="78">
        <v>66</v>
      </c>
      <c r="M163" s="78">
        <v>304</v>
      </c>
      <c r="N163" s="78">
        <v>1204</v>
      </c>
      <c r="O163" s="78">
        <v>57</v>
      </c>
      <c r="P163" s="78">
        <v>57</v>
      </c>
      <c r="Q163" s="78"/>
      <c r="R163" s="78"/>
      <c r="S163" s="78"/>
      <c r="T163" s="78">
        <v>57</v>
      </c>
      <c r="U163" s="78"/>
      <c r="V163" s="78" t="s">
        <v>493</v>
      </c>
      <c r="W163" s="78" t="s">
        <v>41</v>
      </c>
      <c r="X163" s="57" t="s">
        <v>116</v>
      </c>
    </row>
    <row r="164" s="12" customFormat="true" ht="78" customHeight="true" spans="1:24">
      <c r="A164" s="75">
        <v>11</v>
      </c>
      <c r="B164" s="76" t="s">
        <v>518</v>
      </c>
      <c r="C164" s="68" t="s">
        <v>519</v>
      </c>
      <c r="D164" s="156" t="s">
        <v>520</v>
      </c>
      <c r="E164" s="95">
        <v>1</v>
      </c>
      <c r="F164" s="95" t="s">
        <v>50</v>
      </c>
      <c r="G164" s="95" t="s">
        <v>521</v>
      </c>
      <c r="H164" s="95" t="s">
        <v>39</v>
      </c>
      <c r="I164" s="95" t="s">
        <v>39</v>
      </c>
      <c r="J164" s="95" t="s">
        <v>39</v>
      </c>
      <c r="K164" s="95">
        <v>60</v>
      </c>
      <c r="L164" s="95">
        <v>192</v>
      </c>
      <c r="M164" s="95">
        <v>823</v>
      </c>
      <c r="N164" s="95">
        <v>3115</v>
      </c>
      <c r="O164" s="95">
        <v>16.8</v>
      </c>
      <c r="P164" s="95">
        <v>16.8</v>
      </c>
      <c r="Q164" s="95"/>
      <c r="R164" s="95"/>
      <c r="S164" s="95"/>
      <c r="T164" s="95">
        <v>16.8</v>
      </c>
      <c r="U164" s="95"/>
      <c r="V164" s="78" t="s">
        <v>493</v>
      </c>
      <c r="W164" s="78" t="s">
        <v>41</v>
      </c>
      <c r="X164" s="57" t="s">
        <v>116</v>
      </c>
    </row>
    <row r="165" s="12" customFormat="true" ht="79" customHeight="true" spans="1:24">
      <c r="A165" s="75">
        <v>12</v>
      </c>
      <c r="B165" s="76" t="s">
        <v>522</v>
      </c>
      <c r="C165" s="68" t="s">
        <v>523</v>
      </c>
      <c r="D165" s="156" t="s">
        <v>524</v>
      </c>
      <c r="E165" s="95">
        <v>1</v>
      </c>
      <c r="F165" s="95" t="s">
        <v>50</v>
      </c>
      <c r="G165" s="95" t="s">
        <v>215</v>
      </c>
      <c r="H165" s="95" t="s">
        <v>52</v>
      </c>
      <c r="I165" s="95" t="s">
        <v>39</v>
      </c>
      <c r="J165" s="95" t="s">
        <v>39</v>
      </c>
      <c r="K165" s="95">
        <v>134</v>
      </c>
      <c r="L165" s="95">
        <v>425</v>
      </c>
      <c r="M165" s="95">
        <v>661</v>
      </c>
      <c r="N165" s="95">
        <v>2338</v>
      </c>
      <c r="O165" s="95">
        <v>29.4</v>
      </c>
      <c r="P165" s="95">
        <v>29.4</v>
      </c>
      <c r="Q165" s="95"/>
      <c r="R165" s="95"/>
      <c r="S165" s="95"/>
      <c r="T165" s="95">
        <v>29.4</v>
      </c>
      <c r="U165" s="95"/>
      <c r="V165" s="78" t="s">
        <v>493</v>
      </c>
      <c r="W165" s="78" t="s">
        <v>41</v>
      </c>
      <c r="X165" s="57" t="s">
        <v>116</v>
      </c>
    </row>
    <row r="166" s="12" customFormat="true" ht="77" customHeight="true" spans="1:24">
      <c r="A166" s="75">
        <v>13</v>
      </c>
      <c r="B166" s="76" t="s">
        <v>525</v>
      </c>
      <c r="C166" s="68" t="s">
        <v>526</v>
      </c>
      <c r="D166" s="156" t="s">
        <v>527</v>
      </c>
      <c r="E166" s="95">
        <v>1</v>
      </c>
      <c r="F166" s="95" t="s">
        <v>50</v>
      </c>
      <c r="G166" s="95" t="s">
        <v>528</v>
      </c>
      <c r="H166" s="95" t="s">
        <v>52</v>
      </c>
      <c r="I166" s="95" t="s">
        <v>39</v>
      </c>
      <c r="J166" s="95" t="s">
        <v>39</v>
      </c>
      <c r="K166" s="95">
        <v>29</v>
      </c>
      <c r="L166" s="95">
        <v>62</v>
      </c>
      <c r="M166" s="95">
        <v>123</v>
      </c>
      <c r="N166" s="95">
        <v>492</v>
      </c>
      <c r="O166" s="95">
        <v>59.6</v>
      </c>
      <c r="P166" s="95">
        <v>59.6</v>
      </c>
      <c r="Q166" s="95"/>
      <c r="R166" s="95"/>
      <c r="S166" s="95"/>
      <c r="T166" s="95">
        <v>59.6</v>
      </c>
      <c r="U166" s="95"/>
      <c r="V166" s="78" t="s">
        <v>493</v>
      </c>
      <c r="W166" s="78" t="s">
        <v>41</v>
      </c>
      <c r="X166" s="57" t="s">
        <v>116</v>
      </c>
    </row>
    <row r="167" s="12" customFormat="true" ht="82" customHeight="true" spans="1:24">
      <c r="A167" s="75">
        <v>14</v>
      </c>
      <c r="B167" s="76" t="s">
        <v>529</v>
      </c>
      <c r="C167" s="58" t="s">
        <v>530</v>
      </c>
      <c r="D167" s="76" t="s">
        <v>531</v>
      </c>
      <c r="E167" s="95">
        <v>1</v>
      </c>
      <c r="F167" s="95" t="s">
        <v>181</v>
      </c>
      <c r="G167" s="95" t="s">
        <v>299</v>
      </c>
      <c r="H167" s="95" t="s">
        <v>39</v>
      </c>
      <c r="I167" s="95" t="s">
        <v>39</v>
      </c>
      <c r="J167" s="95" t="s">
        <v>39</v>
      </c>
      <c r="K167" s="95">
        <v>63</v>
      </c>
      <c r="L167" s="95">
        <v>218</v>
      </c>
      <c r="M167" s="95">
        <v>636</v>
      </c>
      <c r="N167" s="95">
        <v>2404</v>
      </c>
      <c r="O167" s="95">
        <v>44.6</v>
      </c>
      <c r="P167" s="95">
        <v>44.6</v>
      </c>
      <c r="Q167" s="95"/>
      <c r="R167" s="95"/>
      <c r="S167" s="95"/>
      <c r="T167" s="95">
        <v>44.6</v>
      </c>
      <c r="U167" s="95"/>
      <c r="V167" s="78" t="s">
        <v>493</v>
      </c>
      <c r="W167" s="78" t="s">
        <v>41</v>
      </c>
      <c r="X167" s="57" t="s">
        <v>116</v>
      </c>
    </row>
    <row r="168" s="12" customFormat="true" ht="82" customHeight="true" spans="1:24">
      <c r="A168" s="75">
        <v>15</v>
      </c>
      <c r="B168" s="76" t="s">
        <v>532</v>
      </c>
      <c r="C168" s="58" t="s">
        <v>533</v>
      </c>
      <c r="D168" s="76" t="s">
        <v>534</v>
      </c>
      <c r="E168" s="95">
        <v>1</v>
      </c>
      <c r="F168" s="95" t="s">
        <v>181</v>
      </c>
      <c r="G168" s="95" t="s">
        <v>286</v>
      </c>
      <c r="H168" s="95" t="s">
        <v>39</v>
      </c>
      <c r="I168" s="95" t="s">
        <v>39</v>
      </c>
      <c r="J168" s="95" t="s">
        <v>39</v>
      </c>
      <c r="K168" s="95">
        <v>13</v>
      </c>
      <c r="L168" s="95">
        <v>35</v>
      </c>
      <c r="M168" s="95">
        <v>113</v>
      </c>
      <c r="N168" s="95">
        <v>426</v>
      </c>
      <c r="O168" s="95">
        <v>28</v>
      </c>
      <c r="P168" s="95">
        <v>28</v>
      </c>
      <c r="Q168" s="95"/>
      <c r="R168" s="95"/>
      <c r="S168" s="95"/>
      <c r="T168" s="95">
        <v>28</v>
      </c>
      <c r="U168" s="95"/>
      <c r="V168" s="78" t="s">
        <v>493</v>
      </c>
      <c r="W168" s="78" t="s">
        <v>41</v>
      </c>
      <c r="X168" s="57" t="s">
        <v>116</v>
      </c>
    </row>
    <row r="169" s="12" customFormat="true" ht="82" customHeight="true" spans="1:24">
      <c r="A169" s="75">
        <v>16</v>
      </c>
      <c r="B169" s="76" t="s">
        <v>535</v>
      </c>
      <c r="C169" s="68" t="s">
        <v>536</v>
      </c>
      <c r="D169" s="156" t="s">
        <v>537</v>
      </c>
      <c r="E169" s="95">
        <v>1</v>
      </c>
      <c r="F169" s="95" t="s">
        <v>72</v>
      </c>
      <c r="G169" s="95" t="s">
        <v>73</v>
      </c>
      <c r="H169" s="95" t="s">
        <v>39</v>
      </c>
      <c r="I169" s="95" t="s">
        <v>39</v>
      </c>
      <c r="J169" s="95" t="s">
        <v>39</v>
      </c>
      <c r="K169" s="95">
        <v>42</v>
      </c>
      <c r="L169" s="95">
        <v>200</v>
      </c>
      <c r="M169" s="95">
        <v>429</v>
      </c>
      <c r="N169" s="95">
        <v>1402</v>
      </c>
      <c r="O169" s="95">
        <v>28.4</v>
      </c>
      <c r="P169" s="95">
        <v>28.4</v>
      </c>
      <c r="Q169" s="95"/>
      <c r="R169" s="95"/>
      <c r="S169" s="95"/>
      <c r="T169" s="95">
        <v>28.4</v>
      </c>
      <c r="U169" s="95"/>
      <c r="V169" s="78" t="s">
        <v>493</v>
      </c>
      <c r="W169" s="78" t="s">
        <v>41</v>
      </c>
      <c r="X169" s="57" t="s">
        <v>116</v>
      </c>
    </row>
    <row r="170" s="12" customFormat="true" ht="82" customHeight="true" spans="1:24">
      <c r="A170" s="75">
        <v>17</v>
      </c>
      <c r="B170" s="76" t="s">
        <v>538</v>
      </c>
      <c r="C170" s="68" t="s">
        <v>539</v>
      </c>
      <c r="D170" s="156" t="s">
        <v>540</v>
      </c>
      <c r="E170" s="95">
        <v>1</v>
      </c>
      <c r="F170" s="95" t="s">
        <v>72</v>
      </c>
      <c r="G170" s="95" t="s">
        <v>541</v>
      </c>
      <c r="H170" s="95" t="s">
        <v>52</v>
      </c>
      <c r="I170" s="95" t="s">
        <v>39</v>
      </c>
      <c r="J170" s="95" t="s">
        <v>39</v>
      </c>
      <c r="K170" s="95">
        <v>81</v>
      </c>
      <c r="L170" s="95">
        <v>293</v>
      </c>
      <c r="M170" s="95">
        <v>378</v>
      </c>
      <c r="N170" s="95">
        <v>2187</v>
      </c>
      <c r="O170" s="95">
        <v>10</v>
      </c>
      <c r="P170" s="95">
        <v>10</v>
      </c>
      <c r="Q170" s="95"/>
      <c r="R170" s="95"/>
      <c r="S170" s="95"/>
      <c r="T170" s="95">
        <v>10</v>
      </c>
      <c r="U170" s="95"/>
      <c r="V170" s="78" t="s">
        <v>493</v>
      </c>
      <c r="W170" s="78" t="s">
        <v>41</v>
      </c>
      <c r="X170" s="57" t="s">
        <v>116</v>
      </c>
    </row>
    <row r="171" s="12" customFormat="true" ht="69" customHeight="true" spans="1:24">
      <c r="A171" s="75">
        <v>18</v>
      </c>
      <c r="B171" s="76" t="s">
        <v>542</v>
      </c>
      <c r="C171" s="68" t="s">
        <v>543</v>
      </c>
      <c r="D171" s="156" t="s">
        <v>544</v>
      </c>
      <c r="E171" s="95">
        <v>1</v>
      </c>
      <c r="F171" s="95" t="s">
        <v>37</v>
      </c>
      <c r="G171" s="95" t="s">
        <v>46</v>
      </c>
      <c r="H171" s="95" t="s">
        <v>52</v>
      </c>
      <c r="I171" s="95" t="s">
        <v>39</v>
      </c>
      <c r="J171" s="95" t="s">
        <v>39</v>
      </c>
      <c r="K171" s="95">
        <v>9</v>
      </c>
      <c r="L171" s="95">
        <v>29</v>
      </c>
      <c r="M171" s="95">
        <v>81</v>
      </c>
      <c r="N171" s="95">
        <v>286</v>
      </c>
      <c r="O171" s="95">
        <v>37.8</v>
      </c>
      <c r="P171" s="95">
        <v>37.8</v>
      </c>
      <c r="Q171" s="95"/>
      <c r="R171" s="95"/>
      <c r="S171" s="95"/>
      <c r="T171" s="95">
        <v>37.8</v>
      </c>
      <c r="U171" s="95"/>
      <c r="V171" s="78" t="s">
        <v>493</v>
      </c>
      <c r="W171" s="78" t="s">
        <v>41</v>
      </c>
      <c r="X171" s="57" t="s">
        <v>116</v>
      </c>
    </row>
    <row r="172" s="13" customFormat="true" ht="75" customHeight="true" spans="1:24">
      <c r="A172" s="75">
        <v>19</v>
      </c>
      <c r="B172" s="76" t="s">
        <v>545</v>
      </c>
      <c r="C172" s="58" t="s">
        <v>546</v>
      </c>
      <c r="D172" s="76" t="s">
        <v>547</v>
      </c>
      <c r="E172" s="78">
        <v>1</v>
      </c>
      <c r="F172" s="78" t="s">
        <v>56</v>
      </c>
      <c r="G172" s="78" t="s">
        <v>548</v>
      </c>
      <c r="H172" s="78" t="s">
        <v>52</v>
      </c>
      <c r="I172" s="78" t="s">
        <v>39</v>
      </c>
      <c r="J172" s="78" t="s">
        <v>39</v>
      </c>
      <c r="K172" s="98">
        <v>57</v>
      </c>
      <c r="L172" s="98">
        <v>174</v>
      </c>
      <c r="M172" s="98">
        <v>302</v>
      </c>
      <c r="N172" s="98">
        <v>1208</v>
      </c>
      <c r="O172" s="78">
        <v>72.2</v>
      </c>
      <c r="P172" s="78">
        <v>72.2</v>
      </c>
      <c r="Q172" s="78"/>
      <c r="R172" s="78"/>
      <c r="S172" s="78"/>
      <c r="T172" s="78">
        <v>72.2</v>
      </c>
      <c r="U172" s="78"/>
      <c r="V172" s="78" t="s">
        <v>493</v>
      </c>
      <c r="W172" s="78" t="s">
        <v>41</v>
      </c>
      <c r="X172" s="57" t="s">
        <v>116</v>
      </c>
    </row>
    <row r="173" s="13" customFormat="true" ht="64" customHeight="true" spans="1:24">
      <c r="A173" s="75">
        <v>20</v>
      </c>
      <c r="B173" s="76" t="s">
        <v>549</v>
      </c>
      <c r="C173" s="58" t="s">
        <v>550</v>
      </c>
      <c r="D173" s="76" t="s">
        <v>551</v>
      </c>
      <c r="E173" s="78">
        <v>1</v>
      </c>
      <c r="F173" s="78" t="s">
        <v>56</v>
      </c>
      <c r="G173" s="78" t="s">
        <v>552</v>
      </c>
      <c r="H173" s="78" t="s">
        <v>52</v>
      </c>
      <c r="I173" s="78" t="s">
        <v>39</v>
      </c>
      <c r="J173" s="78" t="s">
        <v>39</v>
      </c>
      <c r="K173" s="98" t="s">
        <v>553</v>
      </c>
      <c r="L173" s="98" t="s">
        <v>554</v>
      </c>
      <c r="M173" s="98" t="s">
        <v>555</v>
      </c>
      <c r="N173" s="98" t="s">
        <v>556</v>
      </c>
      <c r="O173" s="78">
        <v>11.5</v>
      </c>
      <c r="P173" s="78">
        <v>11.5</v>
      </c>
      <c r="Q173" s="78"/>
      <c r="R173" s="78"/>
      <c r="S173" s="78"/>
      <c r="T173" s="78">
        <v>11.5</v>
      </c>
      <c r="U173" s="78"/>
      <c r="V173" s="78" t="s">
        <v>493</v>
      </c>
      <c r="W173" s="78" t="s">
        <v>41</v>
      </c>
      <c r="X173" s="57" t="s">
        <v>116</v>
      </c>
    </row>
    <row r="174" s="12" customFormat="true" ht="82" customHeight="true" spans="1:24">
      <c r="A174" s="75">
        <v>21</v>
      </c>
      <c r="B174" s="76" t="s">
        <v>557</v>
      </c>
      <c r="C174" s="58" t="s">
        <v>558</v>
      </c>
      <c r="D174" s="76" t="s">
        <v>559</v>
      </c>
      <c r="E174" s="78">
        <v>1</v>
      </c>
      <c r="F174" s="78" t="s">
        <v>181</v>
      </c>
      <c r="G174" s="78" t="s">
        <v>286</v>
      </c>
      <c r="H174" s="78" t="s">
        <v>39</v>
      </c>
      <c r="I174" s="78" t="s">
        <v>39</v>
      </c>
      <c r="J174" s="78" t="s">
        <v>39</v>
      </c>
      <c r="K174" s="78">
        <v>38</v>
      </c>
      <c r="L174" s="78">
        <v>132</v>
      </c>
      <c r="M174" s="78">
        <v>438</v>
      </c>
      <c r="N174" s="78">
        <v>1690</v>
      </c>
      <c r="O174" s="78">
        <v>24.5</v>
      </c>
      <c r="P174" s="78">
        <v>24.5</v>
      </c>
      <c r="Q174" s="78"/>
      <c r="R174" s="78"/>
      <c r="S174" s="78"/>
      <c r="T174" s="78">
        <v>24.5</v>
      </c>
      <c r="U174" s="78"/>
      <c r="V174" s="78" t="s">
        <v>493</v>
      </c>
      <c r="W174" s="78" t="s">
        <v>41</v>
      </c>
      <c r="X174" s="57" t="s">
        <v>116</v>
      </c>
    </row>
    <row r="175" s="12" customFormat="true" ht="74" customHeight="true" spans="1:24">
      <c r="A175" s="75">
        <v>22</v>
      </c>
      <c r="B175" s="78" t="s">
        <v>560</v>
      </c>
      <c r="C175" s="58" t="s">
        <v>561</v>
      </c>
      <c r="D175" s="57" t="s">
        <v>562</v>
      </c>
      <c r="E175" s="78">
        <v>1</v>
      </c>
      <c r="F175" s="78" t="s">
        <v>77</v>
      </c>
      <c r="G175" s="78" t="s">
        <v>563</v>
      </c>
      <c r="H175" s="78" t="s">
        <v>52</v>
      </c>
      <c r="I175" s="78" t="s">
        <v>39</v>
      </c>
      <c r="J175" s="78" t="s">
        <v>39</v>
      </c>
      <c r="K175" s="93">
        <v>37</v>
      </c>
      <c r="L175" s="93">
        <v>112</v>
      </c>
      <c r="M175" s="93">
        <v>297</v>
      </c>
      <c r="N175" s="93">
        <v>1113</v>
      </c>
      <c r="O175" s="78">
        <v>40.8</v>
      </c>
      <c r="P175" s="78">
        <v>40.8</v>
      </c>
      <c r="Q175" s="78"/>
      <c r="R175" s="78"/>
      <c r="S175" s="78"/>
      <c r="T175" s="78">
        <v>40.8</v>
      </c>
      <c r="U175" s="78"/>
      <c r="V175" s="78" t="s">
        <v>493</v>
      </c>
      <c r="W175" s="78" t="s">
        <v>41</v>
      </c>
      <c r="X175" s="57" t="s">
        <v>116</v>
      </c>
    </row>
    <row r="176" s="12" customFormat="true" ht="84" customHeight="true" spans="1:24">
      <c r="A176" s="75">
        <v>23</v>
      </c>
      <c r="B176" s="78" t="s">
        <v>564</v>
      </c>
      <c r="C176" s="58" t="s">
        <v>565</v>
      </c>
      <c r="D176" s="57" t="s">
        <v>566</v>
      </c>
      <c r="E176" s="78">
        <v>1</v>
      </c>
      <c r="F176" s="78" t="s">
        <v>61</v>
      </c>
      <c r="G176" s="78" t="s">
        <v>331</v>
      </c>
      <c r="H176" s="78" t="s">
        <v>52</v>
      </c>
      <c r="I176" s="78" t="s">
        <v>39</v>
      </c>
      <c r="J176" s="78" t="s">
        <v>39</v>
      </c>
      <c r="K176" s="78">
        <v>27</v>
      </c>
      <c r="L176" s="78">
        <v>81</v>
      </c>
      <c r="M176" s="78">
        <v>230</v>
      </c>
      <c r="N176" s="78">
        <v>890</v>
      </c>
      <c r="O176" s="78">
        <v>35.9</v>
      </c>
      <c r="P176" s="78">
        <v>35.9</v>
      </c>
      <c r="Q176" s="78"/>
      <c r="R176" s="78"/>
      <c r="S176" s="78"/>
      <c r="T176" s="78">
        <v>35.9</v>
      </c>
      <c r="U176" s="78"/>
      <c r="V176" s="78" t="s">
        <v>493</v>
      </c>
      <c r="W176" s="78" t="s">
        <v>41</v>
      </c>
      <c r="X176" s="57" t="s">
        <v>116</v>
      </c>
    </row>
    <row r="177" s="12" customFormat="true" ht="87" customHeight="true" spans="1:24">
      <c r="A177" s="75">
        <v>24</v>
      </c>
      <c r="B177" s="93" t="s">
        <v>567</v>
      </c>
      <c r="C177" s="61" t="s">
        <v>568</v>
      </c>
      <c r="D177" s="60" t="s">
        <v>569</v>
      </c>
      <c r="E177" s="78">
        <v>1</v>
      </c>
      <c r="F177" s="78" t="s">
        <v>37</v>
      </c>
      <c r="G177" s="78" t="s">
        <v>570</v>
      </c>
      <c r="H177" s="93" t="s">
        <v>39</v>
      </c>
      <c r="I177" s="93" t="s">
        <v>39</v>
      </c>
      <c r="J177" s="93" t="s">
        <v>39</v>
      </c>
      <c r="K177" s="78">
        <v>12</v>
      </c>
      <c r="L177" s="78">
        <v>40</v>
      </c>
      <c r="M177" s="78">
        <v>88</v>
      </c>
      <c r="N177" s="78">
        <v>327</v>
      </c>
      <c r="O177" s="78">
        <v>30.8</v>
      </c>
      <c r="P177" s="164">
        <v>30.8</v>
      </c>
      <c r="Q177" s="164"/>
      <c r="R177" s="164"/>
      <c r="S177" s="164"/>
      <c r="T177" s="164">
        <v>30.8</v>
      </c>
      <c r="U177" s="164"/>
      <c r="V177" s="78" t="s">
        <v>493</v>
      </c>
      <c r="W177" s="78" t="s">
        <v>41</v>
      </c>
      <c r="X177" s="57" t="s">
        <v>116</v>
      </c>
    </row>
    <row r="178" s="12" customFormat="true" ht="80" customHeight="true" spans="1:24">
      <c r="A178" s="75">
        <v>25</v>
      </c>
      <c r="B178" s="57" t="s">
        <v>571</v>
      </c>
      <c r="C178" s="58" t="s">
        <v>572</v>
      </c>
      <c r="D178" s="157" t="s">
        <v>573</v>
      </c>
      <c r="E178" s="78">
        <v>1</v>
      </c>
      <c r="F178" s="78" t="s">
        <v>72</v>
      </c>
      <c r="G178" s="78" t="s">
        <v>222</v>
      </c>
      <c r="H178" s="78" t="s">
        <v>39</v>
      </c>
      <c r="I178" s="78" t="s">
        <v>39</v>
      </c>
      <c r="J178" s="78" t="s">
        <v>39</v>
      </c>
      <c r="K178" s="78">
        <v>94</v>
      </c>
      <c r="L178" s="78">
        <v>365</v>
      </c>
      <c r="M178" s="78">
        <v>435</v>
      </c>
      <c r="N178" s="78">
        <v>1788</v>
      </c>
      <c r="O178" s="78">
        <v>29.4</v>
      </c>
      <c r="P178" s="78">
        <v>29.4</v>
      </c>
      <c r="Q178" s="78"/>
      <c r="R178" s="78"/>
      <c r="S178" s="78"/>
      <c r="T178" s="78">
        <v>29.4</v>
      </c>
      <c r="U178" s="78"/>
      <c r="V178" s="78" t="s">
        <v>493</v>
      </c>
      <c r="W178" s="78" t="s">
        <v>41</v>
      </c>
      <c r="X178" s="57" t="s">
        <v>116</v>
      </c>
    </row>
    <row r="179" s="12" customFormat="true" ht="79" customHeight="true" spans="1:24">
      <c r="A179" s="75">
        <v>26</v>
      </c>
      <c r="B179" s="78" t="s">
        <v>574</v>
      </c>
      <c r="C179" s="58" t="s">
        <v>575</v>
      </c>
      <c r="D179" s="58" t="s">
        <v>576</v>
      </c>
      <c r="E179" s="78">
        <v>1</v>
      </c>
      <c r="F179" s="78" t="s">
        <v>72</v>
      </c>
      <c r="G179" s="78" t="s">
        <v>380</v>
      </c>
      <c r="H179" s="78" t="s">
        <v>52</v>
      </c>
      <c r="I179" s="78" t="s">
        <v>39</v>
      </c>
      <c r="J179" s="78" t="s">
        <v>39</v>
      </c>
      <c r="K179" s="78">
        <v>154</v>
      </c>
      <c r="L179" s="78">
        <v>556</v>
      </c>
      <c r="M179" s="78">
        <v>1014</v>
      </c>
      <c r="N179" s="78">
        <v>4114</v>
      </c>
      <c r="O179" s="78">
        <v>13.5</v>
      </c>
      <c r="P179" s="78">
        <v>13.5</v>
      </c>
      <c r="Q179" s="78"/>
      <c r="R179" s="78"/>
      <c r="S179" s="78"/>
      <c r="T179" s="78">
        <v>13.5</v>
      </c>
      <c r="U179" s="78"/>
      <c r="V179" s="78" t="s">
        <v>493</v>
      </c>
      <c r="W179" s="78" t="s">
        <v>41</v>
      </c>
      <c r="X179" s="57" t="s">
        <v>116</v>
      </c>
    </row>
    <row r="180" s="12" customFormat="true" ht="79" customHeight="true" spans="1:24">
      <c r="A180" s="75">
        <v>27</v>
      </c>
      <c r="B180" s="78" t="s">
        <v>577</v>
      </c>
      <c r="C180" s="58" t="s">
        <v>578</v>
      </c>
      <c r="D180" s="58" t="s">
        <v>579</v>
      </c>
      <c r="E180" s="78">
        <v>1</v>
      </c>
      <c r="F180" s="78" t="s">
        <v>72</v>
      </c>
      <c r="G180" s="78" t="s">
        <v>152</v>
      </c>
      <c r="H180" s="78" t="s">
        <v>39</v>
      </c>
      <c r="I180" s="78" t="s">
        <v>39</v>
      </c>
      <c r="J180" s="78" t="s">
        <v>39</v>
      </c>
      <c r="K180" s="78">
        <v>40</v>
      </c>
      <c r="L180" s="78">
        <v>124</v>
      </c>
      <c r="M180" s="78">
        <v>621</v>
      </c>
      <c r="N180" s="78">
        <v>2220</v>
      </c>
      <c r="O180" s="78">
        <v>26.5</v>
      </c>
      <c r="P180" s="78">
        <v>26.5</v>
      </c>
      <c r="Q180" s="78"/>
      <c r="R180" s="78"/>
      <c r="S180" s="78"/>
      <c r="T180" s="78">
        <v>26.5</v>
      </c>
      <c r="U180" s="78"/>
      <c r="V180" s="78" t="s">
        <v>493</v>
      </c>
      <c r="W180" s="78" t="s">
        <v>41</v>
      </c>
      <c r="X180" s="57" t="s">
        <v>116</v>
      </c>
    </row>
    <row r="181" s="12" customFormat="true" ht="77" customHeight="true" spans="1:24">
      <c r="A181" s="75">
        <v>28</v>
      </c>
      <c r="B181" s="78" t="s">
        <v>580</v>
      </c>
      <c r="C181" s="58" t="s">
        <v>581</v>
      </c>
      <c r="D181" s="58" t="s">
        <v>579</v>
      </c>
      <c r="E181" s="78">
        <v>1</v>
      </c>
      <c r="F181" s="78" t="s">
        <v>72</v>
      </c>
      <c r="G181" s="78" t="s">
        <v>152</v>
      </c>
      <c r="H181" s="78" t="s">
        <v>39</v>
      </c>
      <c r="I181" s="78" t="s">
        <v>39</v>
      </c>
      <c r="J181" s="78" t="s">
        <v>39</v>
      </c>
      <c r="K181" s="78">
        <v>40</v>
      </c>
      <c r="L181" s="78">
        <v>124</v>
      </c>
      <c r="M181" s="78">
        <v>621</v>
      </c>
      <c r="N181" s="78">
        <v>2220</v>
      </c>
      <c r="O181" s="78">
        <v>30.1</v>
      </c>
      <c r="P181" s="78">
        <v>30.1</v>
      </c>
      <c r="Q181" s="78"/>
      <c r="R181" s="78"/>
      <c r="S181" s="78"/>
      <c r="T181" s="78">
        <v>30.1</v>
      </c>
      <c r="U181" s="78"/>
      <c r="V181" s="78" t="s">
        <v>493</v>
      </c>
      <c r="W181" s="78" t="s">
        <v>41</v>
      </c>
      <c r="X181" s="57" t="s">
        <v>116</v>
      </c>
    </row>
    <row r="182" s="12" customFormat="true" ht="80" customHeight="true" spans="1:24">
      <c r="A182" s="75">
        <v>29</v>
      </c>
      <c r="B182" s="78" t="s">
        <v>582</v>
      </c>
      <c r="C182" s="58" t="s">
        <v>583</v>
      </c>
      <c r="D182" s="58" t="s">
        <v>584</v>
      </c>
      <c r="E182" s="78">
        <v>1</v>
      </c>
      <c r="F182" s="78" t="s">
        <v>72</v>
      </c>
      <c r="G182" s="78" t="s">
        <v>585</v>
      </c>
      <c r="H182" s="78" t="s">
        <v>39</v>
      </c>
      <c r="I182" s="78" t="s">
        <v>39</v>
      </c>
      <c r="J182" s="78" t="s">
        <v>39</v>
      </c>
      <c r="K182" s="78">
        <v>152</v>
      </c>
      <c r="L182" s="78">
        <v>564</v>
      </c>
      <c r="M182" s="78">
        <v>1111</v>
      </c>
      <c r="N182" s="78">
        <v>4584</v>
      </c>
      <c r="O182" s="78">
        <v>16.8</v>
      </c>
      <c r="P182" s="78">
        <v>16.8</v>
      </c>
      <c r="Q182" s="78"/>
      <c r="R182" s="78"/>
      <c r="S182" s="78"/>
      <c r="T182" s="78">
        <v>16.8</v>
      </c>
      <c r="U182" s="78"/>
      <c r="V182" s="78" t="s">
        <v>493</v>
      </c>
      <c r="W182" s="78" t="s">
        <v>41</v>
      </c>
      <c r="X182" s="57" t="s">
        <v>116</v>
      </c>
    </row>
    <row r="183" s="12" customFormat="true" ht="69" customHeight="true" spans="1:24">
      <c r="A183" s="75">
        <v>30</v>
      </c>
      <c r="B183" s="78" t="s">
        <v>586</v>
      </c>
      <c r="C183" s="58" t="s">
        <v>587</v>
      </c>
      <c r="D183" s="57" t="s">
        <v>588</v>
      </c>
      <c r="E183" s="78">
        <v>1</v>
      </c>
      <c r="F183" s="78" t="s">
        <v>77</v>
      </c>
      <c r="G183" s="78" t="s">
        <v>91</v>
      </c>
      <c r="H183" s="78" t="s">
        <v>52</v>
      </c>
      <c r="I183" s="78" t="s">
        <v>39</v>
      </c>
      <c r="J183" s="78" t="s">
        <v>39</v>
      </c>
      <c r="K183" s="78">
        <v>21</v>
      </c>
      <c r="L183" s="78">
        <v>73</v>
      </c>
      <c r="M183" s="78">
        <v>125</v>
      </c>
      <c r="N183" s="78">
        <v>549</v>
      </c>
      <c r="O183" s="78">
        <v>39.2</v>
      </c>
      <c r="P183" s="78">
        <v>39.2</v>
      </c>
      <c r="Q183" s="78"/>
      <c r="R183" s="78"/>
      <c r="S183" s="78"/>
      <c r="T183" s="78">
        <v>39.2</v>
      </c>
      <c r="U183" s="78"/>
      <c r="V183" s="78" t="s">
        <v>493</v>
      </c>
      <c r="W183" s="78" t="s">
        <v>41</v>
      </c>
      <c r="X183" s="57" t="s">
        <v>116</v>
      </c>
    </row>
    <row r="184" s="12" customFormat="true" ht="66" customHeight="true" spans="1:24">
      <c r="A184" s="75">
        <v>31</v>
      </c>
      <c r="B184" s="78" t="s">
        <v>589</v>
      </c>
      <c r="C184" s="58" t="s">
        <v>590</v>
      </c>
      <c r="D184" s="57" t="s">
        <v>591</v>
      </c>
      <c r="E184" s="78">
        <v>1</v>
      </c>
      <c r="F184" s="78" t="s">
        <v>77</v>
      </c>
      <c r="G184" s="78" t="s">
        <v>563</v>
      </c>
      <c r="H184" s="78" t="s">
        <v>52</v>
      </c>
      <c r="I184" s="78" t="s">
        <v>39</v>
      </c>
      <c r="J184" s="78" t="s">
        <v>39</v>
      </c>
      <c r="K184" s="78">
        <v>14</v>
      </c>
      <c r="L184" s="78">
        <v>60</v>
      </c>
      <c r="M184" s="78">
        <v>66</v>
      </c>
      <c r="N184" s="78">
        <v>175</v>
      </c>
      <c r="O184" s="78">
        <v>17.9</v>
      </c>
      <c r="P184" s="78">
        <v>17.9</v>
      </c>
      <c r="Q184" s="78"/>
      <c r="R184" s="78"/>
      <c r="S184" s="78"/>
      <c r="T184" s="78">
        <v>17.9</v>
      </c>
      <c r="U184" s="78"/>
      <c r="V184" s="78" t="s">
        <v>493</v>
      </c>
      <c r="W184" s="78" t="s">
        <v>41</v>
      </c>
      <c r="X184" s="57" t="s">
        <v>116</v>
      </c>
    </row>
    <row r="185" s="12" customFormat="true" ht="84" customHeight="true" spans="1:24">
      <c r="A185" s="75">
        <v>32</v>
      </c>
      <c r="B185" s="158" t="s">
        <v>592</v>
      </c>
      <c r="C185" s="159" t="s">
        <v>593</v>
      </c>
      <c r="D185" s="160" t="s">
        <v>594</v>
      </c>
      <c r="E185" s="104">
        <v>1</v>
      </c>
      <c r="F185" s="96" t="s">
        <v>77</v>
      </c>
      <c r="G185" s="163" t="s">
        <v>78</v>
      </c>
      <c r="H185" s="96" t="s">
        <v>52</v>
      </c>
      <c r="I185" s="96" t="s">
        <v>39</v>
      </c>
      <c r="J185" s="96" t="s">
        <v>39</v>
      </c>
      <c r="K185" s="104">
        <v>7</v>
      </c>
      <c r="L185" s="104">
        <v>28</v>
      </c>
      <c r="M185" s="104">
        <v>87</v>
      </c>
      <c r="N185" s="104">
        <v>265</v>
      </c>
      <c r="O185" s="104">
        <v>68.6</v>
      </c>
      <c r="P185" s="104">
        <v>68.6</v>
      </c>
      <c r="Q185" s="165"/>
      <c r="R185" s="165"/>
      <c r="S185" s="165"/>
      <c r="T185" s="104">
        <v>68.6</v>
      </c>
      <c r="U185" s="165"/>
      <c r="V185" s="78" t="s">
        <v>493</v>
      </c>
      <c r="W185" s="78" t="s">
        <v>41</v>
      </c>
      <c r="X185" s="57" t="s">
        <v>116</v>
      </c>
    </row>
    <row r="186" s="12" customFormat="true" ht="86" customHeight="true" spans="1:24">
      <c r="A186" s="75">
        <v>33</v>
      </c>
      <c r="B186" s="76" t="s">
        <v>595</v>
      </c>
      <c r="C186" s="58" t="s">
        <v>596</v>
      </c>
      <c r="D186" s="76" t="s">
        <v>597</v>
      </c>
      <c r="E186" s="78">
        <v>1</v>
      </c>
      <c r="F186" s="78" t="s">
        <v>181</v>
      </c>
      <c r="G186" s="78" t="s">
        <v>384</v>
      </c>
      <c r="H186" s="78" t="s">
        <v>39</v>
      </c>
      <c r="I186" s="78" t="s">
        <v>39</v>
      </c>
      <c r="J186" s="78" t="s">
        <v>39</v>
      </c>
      <c r="K186" s="78">
        <v>52</v>
      </c>
      <c r="L186" s="78">
        <v>625</v>
      </c>
      <c r="M186" s="78">
        <v>883</v>
      </c>
      <c r="N186" s="78">
        <v>3512</v>
      </c>
      <c r="O186" s="78">
        <v>39.2</v>
      </c>
      <c r="P186" s="78">
        <v>39.2</v>
      </c>
      <c r="Q186" s="78"/>
      <c r="R186" s="78"/>
      <c r="S186" s="78"/>
      <c r="T186" s="78">
        <v>39.2</v>
      </c>
      <c r="U186" s="162"/>
      <c r="V186" s="78" t="s">
        <v>493</v>
      </c>
      <c r="W186" s="78" t="s">
        <v>41</v>
      </c>
      <c r="X186" s="57" t="s">
        <v>116</v>
      </c>
    </row>
    <row r="187" s="12" customFormat="true" ht="84" customHeight="true" spans="1:24">
      <c r="A187" s="75">
        <v>34</v>
      </c>
      <c r="B187" s="76" t="s">
        <v>598</v>
      </c>
      <c r="C187" s="58" t="s">
        <v>599</v>
      </c>
      <c r="D187" s="76" t="s">
        <v>600</v>
      </c>
      <c r="E187" s="78">
        <v>1</v>
      </c>
      <c r="F187" s="78" t="s">
        <v>181</v>
      </c>
      <c r="G187" s="78" t="s">
        <v>394</v>
      </c>
      <c r="H187" s="78" t="s">
        <v>39</v>
      </c>
      <c r="I187" s="78" t="s">
        <v>39</v>
      </c>
      <c r="J187" s="78" t="s">
        <v>39</v>
      </c>
      <c r="K187" s="78">
        <v>110</v>
      </c>
      <c r="L187" s="78">
        <v>347</v>
      </c>
      <c r="M187" s="78">
        <v>950</v>
      </c>
      <c r="N187" s="78">
        <v>3748</v>
      </c>
      <c r="O187" s="78">
        <v>29.3</v>
      </c>
      <c r="P187" s="78">
        <v>29.3</v>
      </c>
      <c r="Q187" s="78"/>
      <c r="R187" s="78"/>
      <c r="S187" s="78"/>
      <c r="T187" s="78">
        <v>29.3</v>
      </c>
      <c r="U187" s="78"/>
      <c r="V187" s="78" t="s">
        <v>493</v>
      </c>
      <c r="W187" s="78" t="s">
        <v>41</v>
      </c>
      <c r="X187" s="57" t="s">
        <v>116</v>
      </c>
    </row>
    <row r="188" s="12" customFormat="true" ht="83" customHeight="true" spans="1:24">
      <c r="A188" s="75">
        <v>35</v>
      </c>
      <c r="B188" s="76" t="s">
        <v>601</v>
      </c>
      <c r="C188" s="58" t="s">
        <v>602</v>
      </c>
      <c r="D188" s="76" t="s">
        <v>603</v>
      </c>
      <c r="E188" s="78">
        <v>1</v>
      </c>
      <c r="F188" s="78" t="s">
        <v>181</v>
      </c>
      <c r="G188" s="78" t="s">
        <v>193</v>
      </c>
      <c r="H188" s="78" t="s">
        <v>39</v>
      </c>
      <c r="I188" s="78" t="s">
        <v>39</v>
      </c>
      <c r="J188" s="78" t="s">
        <v>39</v>
      </c>
      <c r="K188" s="78">
        <v>49</v>
      </c>
      <c r="L188" s="78">
        <v>164</v>
      </c>
      <c r="M188" s="78">
        <v>525</v>
      </c>
      <c r="N188" s="78">
        <v>2159</v>
      </c>
      <c r="O188" s="78">
        <v>31.4</v>
      </c>
      <c r="P188" s="78">
        <v>31.4</v>
      </c>
      <c r="Q188" s="78"/>
      <c r="R188" s="78"/>
      <c r="S188" s="78"/>
      <c r="T188" s="78">
        <v>31.4</v>
      </c>
      <c r="U188" s="162"/>
      <c r="V188" s="78" t="s">
        <v>493</v>
      </c>
      <c r="W188" s="78" t="s">
        <v>41</v>
      </c>
      <c r="X188" s="57" t="s">
        <v>116</v>
      </c>
    </row>
    <row r="189" s="12" customFormat="true" ht="83" customHeight="true" spans="1:24">
      <c r="A189" s="75">
        <v>36</v>
      </c>
      <c r="B189" s="76" t="s">
        <v>604</v>
      </c>
      <c r="C189" s="58" t="s">
        <v>605</v>
      </c>
      <c r="D189" s="76" t="s">
        <v>606</v>
      </c>
      <c r="E189" s="78">
        <v>1</v>
      </c>
      <c r="F189" s="78" t="s">
        <v>181</v>
      </c>
      <c r="G189" s="78" t="s">
        <v>425</v>
      </c>
      <c r="H189" s="78" t="s">
        <v>39</v>
      </c>
      <c r="I189" s="78" t="s">
        <v>39</v>
      </c>
      <c r="J189" s="78" t="s">
        <v>39</v>
      </c>
      <c r="K189" s="78">
        <v>43</v>
      </c>
      <c r="L189" s="78">
        <v>155</v>
      </c>
      <c r="M189" s="78">
        <v>588</v>
      </c>
      <c r="N189" s="78">
        <v>2236</v>
      </c>
      <c r="O189" s="78">
        <v>28</v>
      </c>
      <c r="P189" s="78">
        <v>28</v>
      </c>
      <c r="Q189" s="78"/>
      <c r="R189" s="78"/>
      <c r="S189" s="78"/>
      <c r="T189" s="78">
        <v>28</v>
      </c>
      <c r="U189" s="162"/>
      <c r="V189" s="78" t="s">
        <v>493</v>
      </c>
      <c r="W189" s="78" t="s">
        <v>41</v>
      </c>
      <c r="X189" s="57" t="s">
        <v>116</v>
      </c>
    </row>
    <row r="190" s="12" customFormat="true" ht="88" customHeight="true" spans="1:24">
      <c r="A190" s="75">
        <v>37</v>
      </c>
      <c r="B190" s="76" t="s">
        <v>607</v>
      </c>
      <c r="C190" s="58" t="s">
        <v>608</v>
      </c>
      <c r="D190" s="76" t="s">
        <v>609</v>
      </c>
      <c r="E190" s="78">
        <v>1</v>
      </c>
      <c r="F190" s="78" t="s">
        <v>181</v>
      </c>
      <c r="G190" s="78" t="s">
        <v>182</v>
      </c>
      <c r="H190" s="78" t="s">
        <v>39</v>
      </c>
      <c r="I190" s="78" t="s">
        <v>39</v>
      </c>
      <c r="J190" s="78" t="s">
        <v>39</v>
      </c>
      <c r="K190" s="78">
        <v>48</v>
      </c>
      <c r="L190" s="78">
        <v>165</v>
      </c>
      <c r="M190" s="78">
        <v>468</v>
      </c>
      <c r="N190" s="98">
        <v>2139</v>
      </c>
      <c r="O190" s="78">
        <v>21</v>
      </c>
      <c r="P190" s="78">
        <v>21</v>
      </c>
      <c r="Q190" s="78"/>
      <c r="R190" s="78"/>
      <c r="S190" s="78"/>
      <c r="T190" s="78">
        <v>21</v>
      </c>
      <c r="U190" s="162"/>
      <c r="V190" s="78" t="s">
        <v>493</v>
      </c>
      <c r="W190" s="78" t="s">
        <v>41</v>
      </c>
      <c r="X190" s="57" t="s">
        <v>116</v>
      </c>
    </row>
    <row r="191" s="12" customFormat="true" ht="83" customHeight="true" spans="1:24">
      <c r="A191" s="75">
        <v>38</v>
      </c>
      <c r="B191" s="76" t="s">
        <v>610</v>
      </c>
      <c r="C191" s="58" t="s">
        <v>611</v>
      </c>
      <c r="D191" s="76" t="s">
        <v>612</v>
      </c>
      <c r="E191" s="78">
        <v>1</v>
      </c>
      <c r="F191" s="78" t="s">
        <v>181</v>
      </c>
      <c r="G191" s="162" t="s">
        <v>188</v>
      </c>
      <c r="H191" s="162" t="s">
        <v>39</v>
      </c>
      <c r="I191" s="162" t="s">
        <v>39</v>
      </c>
      <c r="J191" s="162" t="s">
        <v>39</v>
      </c>
      <c r="K191" s="162">
        <v>54</v>
      </c>
      <c r="L191" s="162">
        <v>162</v>
      </c>
      <c r="M191" s="162">
        <v>671</v>
      </c>
      <c r="N191" s="162">
        <v>2521</v>
      </c>
      <c r="O191" s="98">
        <v>32.3</v>
      </c>
      <c r="P191" s="98">
        <v>32.3</v>
      </c>
      <c r="Q191" s="162"/>
      <c r="R191" s="162"/>
      <c r="S191" s="162"/>
      <c r="T191" s="98">
        <v>32.3</v>
      </c>
      <c r="U191" s="162"/>
      <c r="V191" s="78" t="s">
        <v>493</v>
      </c>
      <c r="W191" s="78" t="s">
        <v>41</v>
      </c>
      <c r="X191" s="57" t="s">
        <v>116</v>
      </c>
    </row>
    <row r="192" s="12" customFormat="true" ht="78" customHeight="true" spans="1:24">
      <c r="A192" s="75">
        <v>39</v>
      </c>
      <c r="B192" s="76" t="s">
        <v>613</v>
      </c>
      <c r="C192" s="58" t="s">
        <v>614</v>
      </c>
      <c r="D192" s="76" t="s">
        <v>615</v>
      </c>
      <c r="E192" s="78">
        <v>1</v>
      </c>
      <c r="F192" s="78" t="s">
        <v>181</v>
      </c>
      <c r="G192" s="162" t="s">
        <v>398</v>
      </c>
      <c r="H192" s="78" t="s">
        <v>39</v>
      </c>
      <c r="I192" s="78" t="s">
        <v>39</v>
      </c>
      <c r="J192" s="78" t="s">
        <v>39</v>
      </c>
      <c r="K192" s="78" t="s">
        <v>399</v>
      </c>
      <c r="L192" s="78" t="s">
        <v>400</v>
      </c>
      <c r="M192" s="78">
        <v>524</v>
      </c>
      <c r="N192" s="78">
        <v>2320</v>
      </c>
      <c r="O192" s="78">
        <v>29.9</v>
      </c>
      <c r="P192" s="78">
        <v>29.9</v>
      </c>
      <c r="Q192" s="78"/>
      <c r="R192" s="78"/>
      <c r="S192" s="78"/>
      <c r="T192" s="78">
        <v>29.9</v>
      </c>
      <c r="U192" s="78"/>
      <c r="V192" s="78" t="s">
        <v>493</v>
      </c>
      <c r="W192" s="78" t="s">
        <v>41</v>
      </c>
      <c r="X192" s="57" t="s">
        <v>116</v>
      </c>
    </row>
    <row r="193" s="12" customFormat="true" ht="81" customHeight="true" spans="1:24">
      <c r="A193" s="75">
        <v>40</v>
      </c>
      <c r="B193" s="76" t="s">
        <v>586</v>
      </c>
      <c r="C193" s="159" t="s">
        <v>616</v>
      </c>
      <c r="D193" s="166" t="s">
        <v>617</v>
      </c>
      <c r="E193" s="96">
        <v>1</v>
      </c>
      <c r="F193" s="96" t="s">
        <v>77</v>
      </c>
      <c r="G193" s="163" t="s">
        <v>91</v>
      </c>
      <c r="H193" s="96" t="s">
        <v>52</v>
      </c>
      <c r="I193" s="96" t="s">
        <v>39</v>
      </c>
      <c r="J193" s="96" t="s">
        <v>39</v>
      </c>
      <c r="K193" s="104">
        <v>79</v>
      </c>
      <c r="L193" s="104">
        <v>228</v>
      </c>
      <c r="M193" s="104">
        <v>515</v>
      </c>
      <c r="N193" s="104">
        <v>1962</v>
      </c>
      <c r="O193" s="104">
        <v>15.4</v>
      </c>
      <c r="P193" s="104">
        <v>15.4</v>
      </c>
      <c r="Q193" s="104"/>
      <c r="R193" s="104"/>
      <c r="S193" s="104"/>
      <c r="T193" s="104">
        <v>15.4</v>
      </c>
      <c r="U193" s="104"/>
      <c r="V193" s="78" t="s">
        <v>493</v>
      </c>
      <c r="W193" s="78" t="s">
        <v>41</v>
      </c>
      <c r="X193" s="57" t="s">
        <v>116</v>
      </c>
    </row>
    <row r="194" s="13" customFormat="true" ht="98" customHeight="true" spans="1:24">
      <c r="A194" s="75">
        <v>41</v>
      </c>
      <c r="B194" s="76" t="s">
        <v>618</v>
      </c>
      <c r="C194" s="159" t="s">
        <v>619</v>
      </c>
      <c r="D194" s="166" t="s">
        <v>617</v>
      </c>
      <c r="E194" s="78">
        <v>1</v>
      </c>
      <c r="F194" s="78" t="s">
        <v>77</v>
      </c>
      <c r="G194" s="78" t="s">
        <v>101</v>
      </c>
      <c r="H194" s="78" t="s">
        <v>52</v>
      </c>
      <c r="I194" s="78" t="s">
        <v>39</v>
      </c>
      <c r="J194" s="78" t="s">
        <v>39</v>
      </c>
      <c r="K194" s="78">
        <v>17</v>
      </c>
      <c r="L194" s="78">
        <v>42</v>
      </c>
      <c r="M194" s="78">
        <v>68</v>
      </c>
      <c r="N194" s="78">
        <v>274</v>
      </c>
      <c r="O194" s="78">
        <v>8.4</v>
      </c>
      <c r="P194" s="78">
        <v>8.4</v>
      </c>
      <c r="Q194" s="78"/>
      <c r="R194" s="78"/>
      <c r="S194" s="78"/>
      <c r="T194" s="78">
        <v>8.4</v>
      </c>
      <c r="U194" s="78"/>
      <c r="V194" s="78" t="s">
        <v>493</v>
      </c>
      <c r="W194" s="78" t="s">
        <v>41</v>
      </c>
      <c r="X194" s="57" t="s">
        <v>116</v>
      </c>
    </row>
    <row r="195" s="11" customFormat="true" ht="81" customHeight="true" spans="1:24">
      <c r="A195" s="75">
        <v>42</v>
      </c>
      <c r="B195" s="76" t="s">
        <v>620</v>
      </c>
      <c r="C195" s="159" t="s">
        <v>621</v>
      </c>
      <c r="D195" s="166" t="s">
        <v>617</v>
      </c>
      <c r="E195" s="78">
        <v>1</v>
      </c>
      <c r="F195" s="78" t="s">
        <v>72</v>
      </c>
      <c r="G195" s="78" t="s">
        <v>541</v>
      </c>
      <c r="H195" s="78" t="s">
        <v>52</v>
      </c>
      <c r="I195" s="78" t="s">
        <v>39</v>
      </c>
      <c r="J195" s="78" t="s">
        <v>39</v>
      </c>
      <c r="K195" s="78">
        <v>4</v>
      </c>
      <c r="L195" s="78">
        <v>10</v>
      </c>
      <c r="M195" s="78">
        <v>98</v>
      </c>
      <c r="N195" s="78">
        <v>26</v>
      </c>
      <c r="O195" s="78">
        <v>19.5</v>
      </c>
      <c r="P195" s="78">
        <v>19.5</v>
      </c>
      <c r="Q195" s="78"/>
      <c r="R195" s="78"/>
      <c r="S195" s="78"/>
      <c r="T195" s="78">
        <v>19.5</v>
      </c>
      <c r="U195" s="78"/>
      <c r="V195" s="78" t="s">
        <v>493</v>
      </c>
      <c r="W195" s="78" t="s">
        <v>41</v>
      </c>
      <c r="X195" s="57" t="s">
        <v>116</v>
      </c>
    </row>
    <row r="196" s="11" customFormat="true" ht="81" customHeight="true" spans="1:24">
      <c r="A196" s="139" t="s">
        <v>622</v>
      </c>
      <c r="B196" s="71"/>
      <c r="C196" s="68"/>
      <c r="D196" s="69"/>
      <c r="E196" s="95">
        <f>SUM(E197:E247)</f>
        <v>51</v>
      </c>
      <c r="F196" s="95"/>
      <c r="G196" s="95"/>
      <c r="H196" s="95"/>
      <c r="I196" s="95"/>
      <c r="J196" s="95"/>
      <c r="K196" s="95">
        <f t="shared" ref="F196:T196" si="4">SUM(K197:K247)</f>
        <v>2843</v>
      </c>
      <c r="L196" s="95">
        <f t="shared" si="4"/>
        <v>9671</v>
      </c>
      <c r="M196" s="95">
        <f t="shared" si="4"/>
        <v>19476</v>
      </c>
      <c r="N196" s="95">
        <f t="shared" si="4"/>
        <v>78967</v>
      </c>
      <c r="O196" s="95">
        <f t="shared" si="4"/>
        <v>2335.7</v>
      </c>
      <c r="P196" s="95">
        <f t="shared" si="4"/>
        <v>2335.7</v>
      </c>
      <c r="Q196" s="95"/>
      <c r="R196" s="95"/>
      <c r="S196" s="95"/>
      <c r="T196" s="95">
        <f t="shared" si="4"/>
        <v>2335.7</v>
      </c>
      <c r="U196" s="95"/>
      <c r="V196" s="95"/>
      <c r="W196" s="95"/>
      <c r="X196" s="69"/>
    </row>
    <row r="197" s="11" customFormat="true" ht="81" customHeight="true" spans="1:24">
      <c r="A197" s="75">
        <v>1</v>
      </c>
      <c r="B197" s="76" t="s">
        <v>623</v>
      </c>
      <c r="C197" s="58" t="s">
        <v>624</v>
      </c>
      <c r="D197" s="76" t="s">
        <v>625</v>
      </c>
      <c r="E197" s="78">
        <v>1</v>
      </c>
      <c r="F197" s="78" t="s">
        <v>50</v>
      </c>
      <c r="G197" s="78" t="s">
        <v>626</v>
      </c>
      <c r="H197" s="78" t="s">
        <v>52</v>
      </c>
      <c r="I197" s="78" t="s">
        <v>39</v>
      </c>
      <c r="J197" s="78" t="s">
        <v>39</v>
      </c>
      <c r="K197" s="78">
        <v>70</v>
      </c>
      <c r="L197" s="78">
        <v>230</v>
      </c>
      <c r="M197" s="78">
        <v>350</v>
      </c>
      <c r="N197" s="78">
        <v>1650</v>
      </c>
      <c r="O197" s="78">
        <v>81.2</v>
      </c>
      <c r="P197" s="78">
        <v>81.2</v>
      </c>
      <c r="Q197" s="78"/>
      <c r="R197" s="78"/>
      <c r="S197" s="78"/>
      <c r="T197" s="78">
        <v>81.2</v>
      </c>
      <c r="U197" s="78"/>
      <c r="V197" s="78" t="s">
        <v>493</v>
      </c>
      <c r="W197" s="78" t="s">
        <v>41</v>
      </c>
      <c r="X197" s="57" t="s">
        <v>116</v>
      </c>
    </row>
    <row r="198" s="11" customFormat="true" ht="101" customHeight="true" spans="1:24">
      <c r="A198" s="75">
        <v>2</v>
      </c>
      <c r="B198" s="76" t="s">
        <v>627</v>
      </c>
      <c r="C198" s="58" t="s">
        <v>628</v>
      </c>
      <c r="D198" s="76" t="s">
        <v>629</v>
      </c>
      <c r="E198" s="78">
        <v>1</v>
      </c>
      <c r="F198" s="78" t="s">
        <v>181</v>
      </c>
      <c r="G198" s="78" t="s">
        <v>299</v>
      </c>
      <c r="H198" s="78" t="s">
        <v>39</v>
      </c>
      <c r="I198" s="78" t="s">
        <v>39</v>
      </c>
      <c r="J198" s="78" t="s">
        <v>39</v>
      </c>
      <c r="K198" s="78">
        <v>95</v>
      </c>
      <c r="L198" s="78">
        <v>307</v>
      </c>
      <c r="M198" s="78">
        <v>1122</v>
      </c>
      <c r="N198" s="78">
        <v>4497</v>
      </c>
      <c r="O198" s="98">
        <v>50.4</v>
      </c>
      <c r="P198" s="98">
        <v>50.4</v>
      </c>
      <c r="Q198" s="78"/>
      <c r="R198" s="78"/>
      <c r="S198" s="78"/>
      <c r="T198" s="98">
        <v>50.4</v>
      </c>
      <c r="U198" s="78"/>
      <c r="V198" s="78" t="s">
        <v>493</v>
      </c>
      <c r="W198" s="78" t="s">
        <v>41</v>
      </c>
      <c r="X198" s="57" t="s">
        <v>116</v>
      </c>
    </row>
    <row r="199" s="11" customFormat="true" ht="83" customHeight="true" spans="1:24">
      <c r="A199" s="75">
        <v>3</v>
      </c>
      <c r="B199" s="76" t="s">
        <v>630</v>
      </c>
      <c r="C199" s="68" t="s">
        <v>631</v>
      </c>
      <c r="D199" s="156" t="s">
        <v>632</v>
      </c>
      <c r="E199" s="95">
        <v>1</v>
      </c>
      <c r="F199" s="95" t="s">
        <v>77</v>
      </c>
      <c r="G199" s="95" t="s">
        <v>633</v>
      </c>
      <c r="H199" s="95" t="s">
        <v>52</v>
      </c>
      <c r="I199" s="95" t="s">
        <v>39</v>
      </c>
      <c r="J199" s="95" t="s">
        <v>39</v>
      </c>
      <c r="K199" s="95">
        <v>10</v>
      </c>
      <c r="L199" s="95">
        <v>23</v>
      </c>
      <c r="M199" s="95">
        <v>87</v>
      </c>
      <c r="N199" s="95">
        <v>333</v>
      </c>
      <c r="O199" s="95">
        <v>22.5</v>
      </c>
      <c r="P199" s="95">
        <v>22.5</v>
      </c>
      <c r="Q199" s="95"/>
      <c r="R199" s="95"/>
      <c r="S199" s="95"/>
      <c r="T199" s="95">
        <v>22.5</v>
      </c>
      <c r="U199" s="95"/>
      <c r="V199" s="78" t="s">
        <v>493</v>
      </c>
      <c r="W199" s="78" t="s">
        <v>41</v>
      </c>
      <c r="X199" s="57" t="s">
        <v>116</v>
      </c>
    </row>
    <row r="200" s="11" customFormat="true" ht="78" customHeight="true" spans="1:24">
      <c r="A200" s="75">
        <v>4</v>
      </c>
      <c r="B200" s="76" t="s">
        <v>634</v>
      </c>
      <c r="C200" s="68" t="s">
        <v>635</v>
      </c>
      <c r="D200" s="156" t="s">
        <v>636</v>
      </c>
      <c r="E200" s="95">
        <v>1</v>
      </c>
      <c r="F200" s="95" t="s">
        <v>77</v>
      </c>
      <c r="G200" s="95" t="s">
        <v>637</v>
      </c>
      <c r="H200" s="95" t="s">
        <v>52</v>
      </c>
      <c r="I200" s="95" t="s">
        <v>52</v>
      </c>
      <c r="J200" s="95" t="s">
        <v>52</v>
      </c>
      <c r="K200" s="95">
        <v>130</v>
      </c>
      <c r="L200" s="95">
        <v>404</v>
      </c>
      <c r="M200" s="95">
        <v>271</v>
      </c>
      <c r="N200" s="95">
        <v>2741</v>
      </c>
      <c r="O200" s="95">
        <v>82.3</v>
      </c>
      <c r="P200" s="95">
        <v>82.3</v>
      </c>
      <c r="Q200" s="95"/>
      <c r="R200" s="95"/>
      <c r="S200" s="95"/>
      <c r="T200" s="95">
        <v>82.3</v>
      </c>
      <c r="U200" s="95"/>
      <c r="V200" s="78" t="s">
        <v>493</v>
      </c>
      <c r="W200" s="78" t="s">
        <v>41</v>
      </c>
      <c r="X200" s="57" t="s">
        <v>116</v>
      </c>
    </row>
    <row r="201" s="11" customFormat="true" ht="68" customHeight="true" spans="1:24">
      <c r="A201" s="75">
        <v>5</v>
      </c>
      <c r="B201" s="76" t="s">
        <v>638</v>
      </c>
      <c r="C201" s="68" t="s">
        <v>639</v>
      </c>
      <c r="D201" s="156" t="s">
        <v>640</v>
      </c>
      <c r="E201" s="95">
        <v>1</v>
      </c>
      <c r="F201" s="95" t="s">
        <v>77</v>
      </c>
      <c r="G201" s="95" t="s">
        <v>641</v>
      </c>
      <c r="H201" s="95" t="s">
        <v>52</v>
      </c>
      <c r="I201" s="95" t="s">
        <v>39</v>
      </c>
      <c r="J201" s="95" t="s">
        <v>39</v>
      </c>
      <c r="K201" s="95">
        <v>12</v>
      </c>
      <c r="L201" s="95">
        <v>36</v>
      </c>
      <c r="M201" s="95">
        <v>84</v>
      </c>
      <c r="N201" s="95">
        <v>379</v>
      </c>
      <c r="O201" s="95">
        <v>63.7</v>
      </c>
      <c r="P201" s="95">
        <v>63.7</v>
      </c>
      <c r="Q201" s="95"/>
      <c r="R201" s="95"/>
      <c r="S201" s="95"/>
      <c r="T201" s="95">
        <v>63.7</v>
      </c>
      <c r="U201" s="95"/>
      <c r="V201" s="78" t="s">
        <v>493</v>
      </c>
      <c r="W201" s="78" t="s">
        <v>41</v>
      </c>
      <c r="X201" s="57" t="s">
        <v>116</v>
      </c>
    </row>
    <row r="202" s="14" customFormat="true" ht="84" customHeight="true" spans="1:24">
      <c r="A202" s="75">
        <v>6</v>
      </c>
      <c r="B202" s="76" t="s">
        <v>642</v>
      </c>
      <c r="C202" s="58" t="s">
        <v>643</v>
      </c>
      <c r="D202" s="76" t="s">
        <v>644</v>
      </c>
      <c r="E202" s="78">
        <v>1</v>
      </c>
      <c r="F202" s="78" t="s">
        <v>77</v>
      </c>
      <c r="G202" s="78" t="s">
        <v>641</v>
      </c>
      <c r="H202" s="78" t="s">
        <v>52</v>
      </c>
      <c r="I202" s="78" t="s">
        <v>39</v>
      </c>
      <c r="J202" s="78" t="s">
        <v>39</v>
      </c>
      <c r="K202" s="78">
        <v>19</v>
      </c>
      <c r="L202" s="78">
        <v>62</v>
      </c>
      <c r="M202" s="78">
        <v>88</v>
      </c>
      <c r="N202" s="78">
        <v>346</v>
      </c>
      <c r="O202" s="78">
        <v>34.5</v>
      </c>
      <c r="P202" s="78">
        <v>34.5</v>
      </c>
      <c r="Q202" s="78"/>
      <c r="R202" s="78"/>
      <c r="S202" s="78"/>
      <c r="T202" s="78">
        <v>34.5</v>
      </c>
      <c r="U202" s="78"/>
      <c r="V202" s="78" t="s">
        <v>493</v>
      </c>
      <c r="W202" s="78" t="s">
        <v>41</v>
      </c>
      <c r="X202" s="57" t="s">
        <v>116</v>
      </c>
    </row>
    <row r="203" s="11" customFormat="true" ht="83" customHeight="true" spans="1:24">
      <c r="A203" s="75">
        <v>7</v>
      </c>
      <c r="B203" s="76" t="s">
        <v>645</v>
      </c>
      <c r="C203" s="58" t="s">
        <v>646</v>
      </c>
      <c r="D203" s="76" t="s">
        <v>647</v>
      </c>
      <c r="E203" s="78">
        <v>1</v>
      </c>
      <c r="F203" s="78" t="s">
        <v>77</v>
      </c>
      <c r="G203" s="78" t="s">
        <v>78</v>
      </c>
      <c r="H203" s="78" t="s">
        <v>52</v>
      </c>
      <c r="I203" s="78" t="s">
        <v>39</v>
      </c>
      <c r="J203" s="78" t="s">
        <v>39</v>
      </c>
      <c r="K203" s="78">
        <v>18</v>
      </c>
      <c r="L203" s="78">
        <v>72</v>
      </c>
      <c r="M203" s="78">
        <v>105</v>
      </c>
      <c r="N203" s="78">
        <v>472</v>
      </c>
      <c r="O203" s="78">
        <v>42.5</v>
      </c>
      <c r="P203" s="78">
        <v>42.5</v>
      </c>
      <c r="Q203" s="78"/>
      <c r="R203" s="78"/>
      <c r="S203" s="78"/>
      <c r="T203" s="78">
        <v>42.5</v>
      </c>
      <c r="U203" s="78"/>
      <c r="V203" s="78" t="s">
        <v>493</v>
      </c>
      <c r="W203" s="78" t="s">
        <v>41</v>
      </c>
      <c r="X203" s="57" t="s">
        <v>116</v>
      </c>
    </row>
    <row r="204" s="11" customFormat="true" ht="81" customHeight="true" spans="1:24">
      <c r="A204" s="75">
        <v>8</v>
      </c>
      <c r="B204" s="76" t="s">
        <v>648</v>
      </c>
      <c r="C204" s="58" t="s">
        <v>649</v>
      </c>
      <c r="D204" s="76" t="s">
        <v>650</v>
      </c>
      <c r="E204" s="78">
        <v>1</v>
      </c>
      <c r="F204" s="78" t="s">
        <v>56</v>
      </c>
      <c r="G204" s="78" t="s">
        <v>346</v>
      </c>
      <c r="H204" s="78" t="s">
        <v>39</v>
      </c>
      <c r="I204" s="78" t="s">
        <v>39</v>
      </c>
      <c r="J204" s="78" t="s">
        <v>39</v>
      </c>
      <c r="K204" s="78">
        <v>5</v>
      </c>
      <c r="L204" s="78">
        <v>19</v>
      </c>
      <c r="M204" s="78">
        <v>58</v>
      </c>
      <c r="N204" s="78">
        <v>203</v>
      </c>
      <c r="O204" s="78">
        <v>38.3</v>
      </c>
      <c r="P204" s="78">
        <v>38.3</v>
      </c>
      <c r="Q204" s="78"/>
      <c r="R204" s="78"/>
      <c r="S204" s="78"/>
      <c r="T204" s="78">
        <v>38.3</v>
      </c>
      <c r="U204" s="78"/>
      <c r="V204" s="78" t="s">
        <v>493</v>
      </c>
      <c r="W204" s="78" t="s">
        <v>41</v>
      </c>
      <c r="X204" s="57" t="s">
        <v>116</v>
      </c>
    </row>
    <row r="205" s="11" customFormat="true" ht="67" customHeight="true" spans="1:24">
      <c r="A205" s="75">
        <v>9</v>
      </c>
      <c r="B205" s="76" t="s">
        <v>651</v>
      </c>
      <c r="C205" s="68" t="s">
        <v>652</v>
      </c>
      <c r="D205" s="156" t="s">
        <v>653</v>
      </c>
      <c r="E205" s="95">
        <v>1</v>
      </c>
      <c r="F205" s="95" t="s">
        <v>37</v>
      </c>
      <c r="G205" s="95" t="s">
        <v>230</v>
      </c>
      <c r="H205" s="95" t="s">
        <v>52</v>
      </c>
      <c r="I205" s="95" t="s">
        <v>39</v>
      </c>
      <c r="J205" s="95" t="s">
        <v>39</v>
      </c>
      <c r="K205" s="95">
        <v>12</v>
      </c>
      <c r="L205" s="95">
        <v>39</v>
      </c>
      <c r="M205" s="95">
        <v>135</v>
      </c>
      <c r="N205" s="95">
        <v>481</v>
      </c>
      <c r="O205" s="95">
        <v>14.5</v>
      </c>
      <c r="P205" s="95">
        <v>14.5</v>
      </c>
      <c r="Q205" s="95"/>
      <c r="R205" s="95"/>
      <c r="S205" s="95"/>
      <c r="T205" s="95">
        <v>14.5</v>
      </c>
      <c r="U205" s="95"/>
      <c r="V205" s="78" t="s">
        <v>493</v>
      </c>
      <c r="W205" s="78" t="s">
        <v>41</v>
      </c>
      <c r="X205" s="57" t="s">
        <v>116</v>
      </c>
    </row>
    <row r="206" s="11" customFormat="true" ht="75" customHeight="true" spans="1:24">
      <c r="A206" s="75">
        <v>10</v>
      </c>
      <c r="B206" s="76" t="s">
        <v>654</v>
      </c>
      <c r="C206" s="68" t="s">
        <v>655</v>
      </c>
      <c r="D206" s="156" t="s">
        <v>656</v>
      </c>
      <c r="E206" s="95">
        <v>1</v>
      </c>
      <c r="F206" s="95" t="s">
        <v>37</v>
      </c>
      <c r="G206" s="95" t="s">
        <v>230</v>
      </c>
      <c r="H206" s="95" t="s">
        <v>52</v>
      </c>
      <c r="I206" s="95" t="s">
        <v>39</v>
      </c>
      <c r="J206" s="95" t="s">
        <v>39</v>
      </c>
      <c r="K206" s="95">
        <v>15</v>
      </c>
      <c r="L206" s="95">
        <v>40</v>
      </c>
      <c r="M206" s="95">
        <v>98</v>
      </c>
      <c r="N206" s="95">
        <v>380</v>
      </c>
      <c r="O206" s="95">
        <v>15.4</v>
      </c>
      <c r="P206" s="95">
        <v>15.4</v>
      </c>
      <c r="Q206" s="95"/>
      <c r="R206" s="95"/>
      <c r="S206" s="95"/>
      <c r="T206" s="95">
        <v>15.4</v>
      </c>
      <c r="U206" s="95"/>
      <c r="V206" s="78" t="s">
        <v>493</v>
      </c>
      <c r="W206" s="78" t="s">
        <v>41</v>
      </c>
      <c r="X206" s="57" t="s">
        <v>116</v>
      </c>
    </row>
    <row r="207" s="11" customFormat="true" ht="78" customHeight="true" spans="1:24">
      <c r="A207" s="75">
        <v>11</v>
      </c>
      <c r="B207" s="76" t="s">
        <v>657</v>
      </c>
      <c r="C207" s="68" t="s">
        <v>658</v>
      </c>
      <c r="D207" s="156" t="s">
        <v>659</v>
      </c>
      <c r="E207" s="95">
        <v>1</v>
      </c>
      <c r="F207" s="95" t="s">
        <v>72</v>
      </c>
      <c r="G207" s="95" t="s">
        <v>140</v>
      </c>
      <c r="H207" s="95" t="s">
        <v>52</v>
      </c>
      <c r="I207" s="95" t="s">
        <v>39</v>
      </c>
      <c r="J207" s="95" t="s">
        <v>39</v>
      </c>
      <c r="K207" s="95">
        <v>117</v>
      </c>
      <c r="L207" s="95">
        <v>408</v>
      </c>
      <c r="M207" s="95">
        <v>126</v>
      </c>
      <c r="N207" s="95">
        <v>475</v>
      </c>
      <c r="O207" s="95">
        <v>44.8</v>
      </c>
      <c r="P207" s="95">
        <v>44.8</v>
      </c>
      <c r="Q207" s="95"/>
      <c r="R207" s="95"/>
      <c r="S207" s="95"/>
      <c r="T207" s="95">
        <v>44.8</v>
      </c>
      <c r="U207" s="95"/>
      <c r="V207" s="78" t="s">
        <v>493</v>
      </c>
      <c r="W207" s="78" t="s">
        <v>41</v>
      </c>
      <c r="X207" s="57" t="s">
        <v>116</v>
      </c>
    </row>
    <row r="208" s="11" customFormat="true" ht="73" customHeight="true" spans="1:24">
      <c r="A208" s="75">
        <v>12</v>
      </c>
      <c r="B208" s="76" t="s">
        <v>660</v>
      </c>
      <c r="C208" s="68" t="s">
        <v>661</v>
      </c>
      <c r="D208" s="156" t="s">
        <v>662</v>
      </c>
      <c r="E208" s="95">
        <v>1</v>
      </c>
      <c r="F208" s="78" t="s">
        <v>56</v>
      </c>
      <c r="G208" s="95" t="s">
        <v>663</v>
      </c>
      <c r="H208" s="95" t="s">
        <v>39</v>
      </c>
      <c r="I208" s="95" t="s">
        <v>39</v>
      </c>
      <c r="J208" s="95" t="s">
        <v>39</v>
      </c>
      <c r="K208" s="99">
        <v>25</v>
      </c>
      <c r="L208" s="99">
        <v>102</v>
      </c>
      <c r="M208" s="99">
        <v>85</v>
      </c>
      <c r="N208" s="99">
        <v>330</v>
      </c>
      <c r="O208" s="95">
        <v>10.3</v>
      </c>
      <c r="P208" s="95">
        <v>10.3</v>
      </c>
      <c r="Q208" s="95"/>
      <c r="R208" s="95"/>
      <c r="S208" s="95"/>
      <c r="T208" s="95">
        <v>10.3</v>
      </c>
      <c r="U208" s="95"/>
      <c r="V208" s="78" t="s">
        <v>493</v>
      </c>
      <c r="W208" s="78" t="s">
        <v>41</v>
      </c>
      <c r="X208" s="57" t="s">
        <v>116</v>
      </c>
    </row>
    <row r="209" s="11" customFormat="true" ht="68" customHeight="true" spans="1:24">
      <c r="A209" s="75">
        <v>13</v>
      </c>
      <c r="B209" s="76" t="s">
        <v>664</v>
      </c>
      <c r="C209" s="68" t="s">
        <v>665</v>
      </c>
      <c r="D209" s="156" t="s">
        <v>666</v>
      </c>
      <c r="E209" s="95">
        <v>1</v>
      </c>
      <c r="F209" s="95" t="s">
        <v>66</v>
      </c>
      <c r="G209" s="95" t="s">
        <v>244</v>
      </c>
      <c r="H209" s="95" t="s">
        <v>39</v>
      </c>
      <c r="I209" s="95" t="s">
        <v>39</v>
      </c>
      <c r="J209" s="95" t="s">
        <v>39</v>
      </c>
      <c r="K209" s="105">
        <v>35</v>
      </c>
      <c r="L209" s="105">
        <v>145</v>
      </c>
      <c r="M209" s="105">
        <v>175</v>
      </c>
      <c r="N209" s="105">
        <v>565</v>
      </c>
      <c r="O209" s="105">
        <v>31.9</v>
      </c>
      <c r="P209" s="105">
        <v>31.9</v>
      </c>
      <c r="Q209" s="95"/>
      <c r="R209" s="95"/>
      <c r="S209" s="95"/>
      <c r="T209" s="105">
        <v>31.9</v>
      </c>
      <c r="U209" s="95"/>
      <c r="V209" s="78" t="s">
        <v>493</v>
      </c>
      <c r="W209" s="78" t="s">
        <v>41</v>
      </c>
      <c r="X209" s="57" t="s">
        <v>116</v>
      </c>
    </row>
    <row r="210" s="11" customFormat="true" ht="82" customHeight="true" spans="1:24">
      <c r="A210" s="75">
        <v>14</v>
      </c>
      <c r="B210" s="76" t="s">
        <v>667</v>
      </c>
      <c r="C210" s="68" t="s">
        <v>668</v>
      </c>
      <c r="D210" s="156" t="s">
        <v>669</v>
      </c>
      <c r="E210" s="95">
        <v>1</v>
      </c>
      <c r="F210" s="95" t="s">
        <v>77</v>
      </c>
      <c r="G210" s="95" t="s">
        <v>101</v>
      </c>
      <c r="H210" s="95" t="s">
        <v>52</v>
      </c>
      <c r="I210" s="95" t="s">
        <v>39</v>
      </c>
      <c r="J210" s="95" t="s">
        <v>39</v>
      </c>
      <c r="K210" s="95">
        <v>17</v>
      </c>
      <c r="L210" s="95">
        <v>42</v>
      </c>
      <c r="M210" s="95">
        <v>68</v>
      </c>
      <c r="N210" s="95">
        <v>274</v>
      </c>
      <c r="O210" s="95">
        <v>53.9</v>
      </c>
      <c r="P210" s="95">
        <v>53.9</v>
      </c>
      <c r="Q210" s="95"/>
      <c r="R210" s="95"/>
      <c r="S210" s="95"/>
      <c r="T210" s="95">
        <v>53.9</v>
      </c>
      <c r="U210" s="95"/>
      <c r="V210" s="78" t="s">
        <v>493</v>
      </c>
      <c r="W210" s="78" t="s">
        <v>41</v>
      </c>
      <c r="X210" s="57" t="s">
        <v>116</v>
      </c>
    </row>
    <row r="211" s="11" customFormat="true" ht="64" customHeight="true" spans="1:24">
      <c r="A211" s="75">
        <v>15</v>
      </c>
      <c r="B211" s="76" t="s">
        <v>670</v>
      </c>
      <c r="C211" s="68" t="s">
        <v>671</v>
      </c>
      <c r="D211" s="156" t="s">
        <v>672</v>
      </c>
      <c r="E211" s="95">
        <v>1</v>
      </c>
      <c r="F211" s="95" t="s">
        <v>61</v>
      </c>
      <c r="G211" s="95" t="s">
        <v>62</v>
      </c>
      <c r="H211" s="95" t="s">
        <v>52</v>
      </c>
      <c r="I211" s="95" t="s">
        <v>39</v>
      </c>
      <c r="J211" s="95" t="s">
        <v>39</v>
      </c>
      <c r="K211" s="95">
        <v>29</v>
      </c>
      <c r="L211" s="95">
        <v>86</v>
      </c>
      <c r="M211" s="95">
        <v>164</v>
      </c>
      <c r="N211" s="95">
        <v>557</v>
      </c>
      <c r="O211" s="95">
        <v>31.9</v>
      </c>
      <c r="P211" s="95">
        <v>31.9</v>
      </c>
      <c r="Q211" s="95"/>
      <c r="R211" s="95"/>
      <c r="S211" s="95"/>
      <c r="T211" s="95">
        <v>31.9</v>
      </c>
      <c r="U211" s="95"/>
      <c r="V211" s="78" t="s">
        <v>493</v>
      </c>
      <c r="W211" s="78" t="s">
        <v>41</v>
      </c>
      <c r="X211" s="57" t="s">
        <v>116</v>
      </c>
    </row>
    <row r="212" s="11" customFormat="true" ht="65" customHeight="true" spans="1:24">
      <c r="A212" s="75">
        <v>16</v>
      </c>
      <c r="B212" s="76" t="s">
        <v>673</v>
      </c>
      <c r="C212" s="68" t="s">
        <v>674</v>
      </c>
      <c r="D212" s="156" t="s">
        <v>675</v>
      </c>
      <c r="E212" s="95">
        <v>1</v>
      </c>
      <c r="F212" s="95" t="s">
        <v>72</v>
      </c>
      <c r="G212" s="95" t="s">
        <v>140</v>
      </c>
      <c r="H212" s="95" t="s">
        <v>52</v>
      </c>
      <c r="I212" s="95" t="s">
        <v>39</v>
      </c>
      <c r="J212" s="95" t="s">
        <v>39</v>
      </c>
      <c r="K212" s="95">
        <v>117</v>
      </c>
      <c r="L212" s="95">
        <v>408</v>
      </c>
      <c r="M212" s="95">
        <v>784</v>
      </c>
      <c r="N212" s="95">
        <v>3064</v>
      </c>
      <c r="O212" s="95">
        <v>70.5</v>
      </c>
      <c r="P212" s="95">
        <v>70.5</v>
      </c>
      <c r="Q212" s="95"/>
      <c r="R212" s="95"/>
      <c r="S212" s="95"/>
      <c r="T212" s="95">
        <v>70.5</v>
      </c>
      <c r="U212" s="95"/>
      <c r="V212" s="78" t="s">
        <v>493</v>
      </c>
      <c r="W212" s="78" t="s">
        <v>41</v>
      </c>
      <c r="X212" s="57" t="s">
        <v>116</v>
      </c>
    </row>
    <row r="213" s="11" customFormat="true" ht="81" customHeight="true" spans="1:24">
      <c r="A213" s="75">
        <v>17</v>
      </c>
      <c r="B213" s="76" t="s">
        <v>676</v>
      </c>
      <c r="C213" s="68" t="s">
        <v>677</v>
      </c>
      <c r="D213" s="156" t="s">
        <v>678</v>
      </c>
      <c r="E213" s="95">
        <v>1</v>
      </c>
      <c r="F213" s="95" t="s">
        <v>37</v>
      </c>
      <c r="G213" s="95" t="s">
        <v>411</v>
      </c>
      <c r="H213" s="95" t="s">
        <v>52</v>
      </c>
      <c r="I213" s="95" t="s">
        <v>39</v>
      </c>
      <c r="J213" s="95" t="s">
        <v>39</v>
      </c>
      <c r="K213" s="95">
        <v>13</v>
      </c>
      <c r="L213" s="95">
        <v>54</v>
      </c>
      <c r="M213" s="95">
        <v>106</v>
      </c>
      <c r="N213" s="95">
        <v>477</v>
      </c>
      <c r="O213" s="95">
        <v>11.5</v>
      </c>
      <c r="P213" s="95">
        <v>11.5</v>
      </c>
      <c r="Q213" s="95"/>
      <c r="R213" s="95"/>
      <c r="S213" s="95"/>
      <c r="T213" s="95">
        <v>11.5</v>
      </c>
      <c r="U213" s="95"/>
      <c r="V213" s="78" t="s">
        <v>493</v>
      </c>
      <c r="W213" s="78" t="s">
        <v>41</v>
      </c>
      <c r="X213" s="57" t="s">
        <v>116</v>
      </c>
    </row>
    <row r="214" s="11" customFormat="true" ht="84" customHeight="true" spans="1:24">
      <c r="A214" s="75">
        <v>18</v>
      </c>
      <c r="B214" s="76" t="s">
        <v>679</v>
      </c>
      <c r="C214" s="68" t="s">
        <v>680</v>
      </c>
      <c r="D214" s="156" t="s">
        <v>678</v>
      </c>
      <c r="E214" s="95">
        <v>1</v>
      </c>
      <c r="F214" s="95" t="s">
        <v>37</v>
      </c>
      <c r="G214" s="95" t="s">
        <v>411</v>
      </c>
      <c r="H214" s="95" t="s">
        <v>52</v>
      </c>
      <c r="I214" s="95" t="s">
        <v>39</v>
      </c>
      <c r="J214" s="95" t="s">
        <v>39</v>
      </c>
      <c r="K214" s="95">
        <v>13</v>
      </c>
      <c r="L214" s="95">
        <v>54</v>
      </c>
      <c r="M214" s="95">
        <v>106</v>
      </c>
      <c r="N214" s="95">
        <v>477</v>
      </c>
      <c r="O214" s="95">
        <v>22.9</v>
      </c>
      <c r="P214" s="95">
        <v>22.9</v>
      </c>
      <c r="Q214" s="95"/>
      <c r="R214" s="95"/>
      <c r="S214" s="95"/>
      <c r="T214" s="95">
        <v>22.9</v>
      </c>
      <c r="U214" s="95"/>
      <c r="V214" s="78" t="s">
        <v>493</v>
      </c>
      <c r="W214" s="78" t="s">
        <v>41</v>
      </c>
      <c r="X214" s="57" t="s">
        <v>116</v>
      </c>
    </row>
    <row r="215" s="11" customFormat="true" ht="75" customHeight="true" spans="1:24">
      <c r="A215" s="75">
        <v>19</v>
      </c>
      <c r="B215" s="76" t="s">
        <v>681</v>
      </c>
      <c r="C215" s="68" t="s">
        <v>682</v>
      </c>
      <c r="D215" s="156" t="s">
        <v>683</v>
      </c>
      <c r="E215" s="95">
        <v>1</v>
      </c>
      <c r="F215" s="95" t="s">
        <v>50</v>
      </c>
      <c r="G215" s="95" t="s">
        <v>135</v>
      </c>
      <c r="H215" s="95" t="s">
        <v>52</v>
      </c>
      <c r="I215" s="95" t="s">
        <v>39</v>
      </c>
      <c r="J215" s="95" t="s">
        <v>39</v>
      </c>
      <c r="K215" s="95">
        <v>153</v>
      </c>
      <c r="L215" s="95">
        <v>521</v>
      </c>
      <c r="M215" s="95">
        <v>1287</v>
      </c>
      <c r="N215" s="95">
        <v>5266</v>
      </c>
      <c r="O215" s="95">
        <v>54.8</v>
      </c>
      <c r="P215" s="95">
        <v>54.8</v>
      </c>
      <c r="Q215" s="95"/>
      <c r="R215" s="95"/>
      <c r="S215" s="95"/>
      <c r="T215" s="95">
        <v>54.8</v>
      </c>
      <c r="U215" s="95"/>
      <c r="V215" s="78" t="s">
        <v>493</v>
      </c>
      <c r="W215" s="78" t="s">
        <v>41</v>
      </c>
      <c r="X215" s="57" t="s">
        <v>116</v>
      </c>
    </row>
    <row r="216" s="11" customFormat="true" ht="74" customHeight="true" spans="1:24">
      <c r="A216" s="75">
        <v>20</v>
      </c>
      <c r="B216" s="76" t="s">
        <v>684</v>
      </c>
      <c r="C216" s="68" t="s">
        <v>685</v>
      </c>
      <c r="D216" s="156" t="s">
        <v>683</v>
      </c>
      <c r="E216" s="95">
        <v>1</v>
      </c>
      <c r="F216" s="95" t="s">
        <v>50</v>
      </c>
      <c r="G216" s="95" t="s">
        <v>135</v>
      </c>
      <c r="H216" s="95" t="s">
        <v>52</v>
      </c>
      <c r="I216" s="95" t="s">
        <v>39</v>
      </c>
      <c r="J216" s="95" t="s">
        <v>39</v>
      </c>
      <c r="K216" s="95">
        <v>153</v>
      </c>
      <c r="L216" s="95">
        <v>521</v>
      </c>
      <c r="M216" s="95">
        <v>1287</v>
      </c>
      <c r="N216" s="95">
        <v>5266</v>
      </c>
      <c r="O216" s="95">
        <v>19.6</v>
      </c>
      <c r="P216" s="95">
        <v>19.6</v>
      </c>
      <c r="Q216" s="95"/>
      <c r="R216" s="95"/>
      <c r="S216" s="95"/>
      <c r="T216" s="95">
        <v>19.6</v>
      </c>
      <c r="U216" s="95"/>
      <c r="V216" s="78" t="s">
        <v>493</v>
      </c>
      <c r="W216" s="78" t="s">
        <v>41</v>
      </c>
      <c r="X216" s="57" t="s">
        <v>116</v>
      </c>
    </row>
    <row r="217" s="11" customFormat="true" ht="73" customHeight="true" spans="1:24">
      <c r="A217" s="75">
        <v>21</v>
      </c>
      <c r="B217" s="76" t="s">
        <v>686</v>
      </c>
      <c r="C217" s="68" t="s">
        <v>687</v>
      </c>
      <c r="D217" s="156" t="s">
        <v>688</v>
      </c>
      <c r="E217" s="95">
        <v>1</v>
      </c>
      <c r="F217" s="95" t="s">
        <v>72</v>
      </c>
      <c r="G217" s="95" t="s">
        <v>541</v>
      </c>
      <c r="H217" s="95" t="s">
        <v>52</v>
      </c>
      <c r="I217" s="95" t="s">
        <v>39</v>
      </c>
      <c r="J217" s="95" t="s">
        <v>39</v>
      </c>
      <c r="K217" s="95">
        <v>131</v>
      </c>
      <c r="L217" s="95">
        <v>443</v>
      </c>
      <c r="M217" s="95">
        <v>1056</v>
      </c>
      <c r="N217" s="95">
        <v>4221</v>
      </c>
      <c r="O217" s="95">
        <v>47.6</v>
      </c>
      <c r="P217" s="95">
        <v>47.6</v>
      </c>
      <c r="Q217" s="95"/>
      <c r="R217" s="95"/>
      <c r="S217" s="95"/>
      <c r="T217" s="95">
        <v>47.6</v>
      </c>
      <c r="U217" s="95"/>
      <c r="V217" s="78" t="s">
        <v>493</v>
      </c>
      <c r="W217" s="78" t="s">
        <v>41</v>
      </c>
      <c r="X217" s="57" t="s">
        <v>116</v>
      </c>
    </row>
    <row r="218" s="11" customFormat="true" ht="89" customHeight="true" spans="1:24">
      <c r="A218" s="75">
        <v>22</v>
      </c>
      <c r="B218" s="76" t="s">
        <v>689</v>
      </c>
      <c r="C218" s="68" t="s">
        <v>690</v>
      </c>
      <c r="D218" s="156" t="s">
        <v>691</v>
      </c>
      <c r="E218" s="95">
        <v>1</v>
      </c>
      <c r="F218" s="95" t="s">
        <v>61</v>
      </c>
      <c r="G218" s="95" t="s">
        <v>373</v>
      </c>
      <c r="H218" s="95" t="s">
        <v>52</v>
      </c>
      <c r="I218" s="95" t="s">
        <v>39</v>
      </c>
      <c r="J218" s="95" t="s">
        <v>39</v>
      </c>
      <c r="K218" s="95">
        <v>12</v>
      </c>
      <c r="L218" s="95">
        <v>22</v>
      </c>
      <c r="M218" s="95">
        <v>115</v>
      </c>
      <c r="N218" s="95">
        <v>450</v>
      </c>
      <c r="O218" s="95">
        <v>30.8</v>
      </c>
      <c r="P218" s="95">
        <v>30.8</v>
      </c>
      <c r="Q218" s="95"/>
      <c r="R218" s="95"/>
      <c r="S218" s="95"/>
      <c r="T218" s="95">
        <v>30.8</v>
      </c>
      <c r="U218" s="95"/>
      <c r="V218" s="78" t="s">
        <v>493</v>
      </c>
      <c r="W218" s="78" t="s">
        <v>41</v>
      </c>
      <c r="X218" s="57" t="s">
        <v>116</v>
      </c>
    </row>
    <row r="219" s="11" customFormat="true" ht="87" customHeight="true" spans="1:24">
      <c r="A219" s="75">
        <v>23</v>
      </c>
      <c r="B219" s="76" t="s">
        <v>692</v>
      </c>
      <c r="C219" s="68" t="s">
        <v>693</v>
      </c>
      <c r="D219" s="156" t="s">
        <v>694</v>
      </c>
      <c r="E219" s="95">
        <v>1</v>
      </c>
      <c r="F219" s="95" t="s">
        <v>37</v>
      </c>
      <c r="G219" s="95" t="s">
        <v>120</v>
      </c>
      <c r="H219" s="95" t="s">
        <v>52</v>
      </c>
      <c r="I219" s="95" t="s">
        <v>39</v>
      </c>
      <c r="J219" s="95" t="s">
        <v>39</v>
      </c>
      <c r="K219" s="95">
        <v>17</v>
      </c>
      <c r="L219" s="95">
        <v>53</v>
      </c>
      <c r="M219" s="95">
        <v>107</v>
      </c>
      <c r="N219" s="95">
        <v>398</v>
      </c>
      <c r="O219" s="95">
        <v>52</v>
      </c>
      <c r="P219" s="95">
        <v>52</v>
      </c>
      <c r="Q219" s="95"/>
      <c r="R219" s="95"/>
      <c r="S219" s="95"/>
      <c r="T219" s="95">
        <v>52</v>
      </c>
      <c r="U219" s="95"/>
      <c r="V219" s="78" t="s">
        <v>493</v>
      </c>
      <c r="W219" s="78" t="s">
        <v>41</v>
      </c>
      <c r="X219" s="57" t="s">
        <v>116</v>
      </c>
    </row>
    <row r="220" s="11" customFormat="true" ht="73" customHeight="true" spans="1:24">
      <c r="A220" s="75">
        <v>24</v>
      </c>
      <c r="B220" s="76" t="s">
        <v>695</v>
      </c>
      <c r="C220" s="68" t="s">
        <v>696</v>
      </c>
      <c r="D220" s="156" t="s">
        <v>659</v>
      </c>
      <c r="E220" s="95">
        <v>1</v>
      </c>
      <c r="F220" s="95" t="s">
        <v>72</v>
      </c>
      <c r="G220" s="95" t="s">
        <v>140</v>
      </c>
      <c r="H220" s="95" t="s">
        <v>52</v>
      </c>
      <c r="I220" s="95" t="s">
        <v>39</v>
      </c>
      <c r="J220" s="95" t="s">
        <v>39</v>
      </c>
      <c r="K220" s="95">
        <v>117</v>
      </c>
      <c r="L220" s="95">
        <v>408</v>
      </c>
      <c r="M220" s="95">
        <v>784</v>
      </c>
      <c r="N220" s="95">
        <v>3064</v>
      </c>
      <c r="O220" s="95">
        <v>32.2</v>
      </c>
      <c r="P220" s="95">
        <v>32.2</v>
      </c>
      <c r="Q220" s="95"/>
      <c r="R220" s="95"/>
      <c r="S220" s="95"/>
      <c r="T220" s="95">
        <v>32.2</v>
      </c>
      <c r="U220" s="95"/>
      <c r="V220" s="78" t="s">
        <v>493</v>
      </c>
      <c r="W220" s="78" t="s">
        <v>41</v>
      </c>
      <c r="X220" s="57" t="s">
        <v>116</v>
      </c>
    </row>
    <row r="221" s="11" customFormat="true" ht="75" customHeight="true" spans="1:24">
      <c r="A221" s="75">
        <v>25</v>
      </c>
      <c r="B221" s="76" t="s">
        <v>697</v>
      </c>
      <c r="C221" s="58" t="s">
        <v>698</v>
      </c>
      <c r="D221" s="76" t="s">
        <v>666</v>
      </c>
      <c r="E221" s="78">
        <v>1</v>
      </c>
      <c r="F221" s="78" t="s">
        <v>66</v>
      </c>
      <c r="G221" s="78" t="s">
        <v>67</v>
      </c>
      <c r="H221" s="78" t="s">
        <v>39</v>
      </c>
      <c r="I221" s="78" t="s">
        <v>39</v>
      </c>
      <c r="J221" s="78" t="s">
        <v>39</v>
      </c>
      <c r="K221" s="162" t="s">
        <v>699</v>
      </c>
      <c r="L221" s="162" t="s">
        <v>700</v>
      </c>
      <c r="M221" s="162" t="s">
        <v>701</v>
      </c>
      <c r="N221" s="162" t="s">
        <v>702</v>
      </c>
      <c r="O221" s="98">
        <v>67.9</v>
      </c>
      <c r="P221" s="98">
        <v>67.9</v>
      </c>
      <c r="Q221" s="78"/>
      <c r="R221" s="78"/>
      <c r="S221" s="78"/>
      <c r="T221" s="98">
        <v>67.9</v>
      </c>
      <c r="U221" s="78"/>
      <c r="V221" s="78" t="s">
        <v>493</v>
      </c>
      <c r="W221" s="78" t="s">
        <v>41</v>
      </c>
      <c r="X221" s="57" t="s">
        <v>116</v>
      </c>
    </row>
    <row r="222" s="11" customFormat="true" ht="73" customHeight="true" spans="1:24">
      <c r="A222" s="75">
        <v>26</v>
      </c>
      <c r="B222" s="76" t="s">
        <v>703</v>
      </c>
      <c r="C222" s="58" t="s">
        <v>704</v>
      </c>
      <c r="D222" s="76" t="s">
        <v>666</v>
      </c>
      <c r="E222" s="78">
        <v>1</v>
      </c>
      <c r="F222" s="78" t="s">
        <v>66</v>
      </c>
      <c r="G222" s="78" t="s">
        <v>240</v>
      </c>
      <c r="H222" s="78" t="s">
        <v>52</v>
      </c>
      <c r="I222" s="78" t="s">
        <v>39</v>
      </c>
      <c r="J222" s="78" t="s">
        <v>39</v>
      </c>
      <c r="K222" s="162" t="s">
        <v>705</v>
      </c>
      <c r="L222" s="162" t="s">
        <v>412</v>
      </c>
      <c r="M222" s="162" t="s">
        <v>706</v>
      </c>
      <c r="N222" s="162" t="s">
        <v>707</v>
      </c>
      <c r="O222" s="98">
        <v>12</v>
      </c>
      <c r="P222" s="98">
        <v>12</v>
      </c>
      <c r="Q222" s="78"/>
      <c r="R222" s="78"/>
      <c r="S222" s="78"/>
      <c r="T222" s="98">
        <v>12</v>
      </c>
      <c r="U222" s="78"/>
      <c r="V222" s="78" t="s">
        <v>493</v>
      </c>
      <c r="W222" s="78" t="s">
        <v>41</v>
      </c>
      <c r="X222" s="57" t="s">
        <v>116</v>
      </c>
    </row>
    <row r="223" s="11" customFormat="true" ht="77" customHeight="true" spans="1:24">
      <c r="A223" s="75">
        <v>27</v>
      </c>
      <c r="B223" s="76" t="s">
        <v>708</v>
      </c>
      <c r="C223" s="58" t="s">
        <v>709</v>
      </c>
      <c r="D223" s="76" t="s">
        <v>666</v>
      </c>
      <c r="E223" s="78">
        <v>1</v>
      </c>
      <c r="F223" s="78" t="s">
        <v>66</v>
      </c>
      <c r="G223" s="78" t="s">
        <v>240</v>
      </c>
      <c r="H223" s="78" t="s">
        <v>52</v>
      </c>
      <c r="I223" s="78" t="s">
        <v>39</v>
      </c>
      <c r="J223" s="78" t="s">
        <v>39</v>
      </c>
      <c r="K223" s="162" t="s">
        <v>705</v>
      </c>
      <c r="L223" s="162" t="s">
        <v>412</v>
      </c>
      <c r="M223" s="162" t="s">
        <v>706</v>
      </c>
      <c r="N223" s="162" t="s">
        <v>707</v>
      </c>
      <c r="O223" s="98">
        <v>54.1</v>
      </c>
      <c r="P223" s="98">
        <v>54.1</v>
      </c>
      <c r="Q223" s="78"/>
      <c r="R223" s="78"/>
      <c r="S223" s="78"/>
      <c r="T223" s="98">
        <v>54.1</v>
      </c>
      <c r="U223" s="78"/>
      <c r="V223" s="78" t="s">
        <v>493</v>
      </c>
      <c r="W223" s="78" t="s">
        <v>41</v>
      </c>
      <c r="X223" s="57" t="s">
        <v>116</v>
      </c>
    </row>
    <row r="224" s="11" customFormat="true" ht="72" customHeight="true" spans="1:24">
      <c r="A224" s="75">
        <v>28</v>
      </c>
      <c r="B224" s="76" t="s">
        <v>664</v>
      </c>
      <c r="C224" s="58" t="s">
        <v>710</v>
      </c>
      <c r="D224" s="76" t="s">
        <v>666</v>
      </c>
      <c r="E224" s="78">
        <v>1</v>
      </c>
      <c r="F224" s="78" t="s">
        <v>66</v>
      </c>
      <c r="G224" s="78" t="s">
        <v>159</v>
      </c>
      <c r="H224" s="78" t="s">
        <v>39</v>
      </c>
      <c r="I224" s="162" t="s">
        <v>39</v>
      </c>
      <c r="J224" s="162" t="s">
        <v>39</v>
      </c>
      <c r="K224" s="78">
        <v>9</v>
      </c>
      <c r="L224" s="78">
        <v>29</v>
      </c>
      <c r="M224" s="78">
        <v>293</v>
      </c>
      <c r="N224" s="78">
        <v>1122</v>
      </c>
      <c r="O224" s="78">
        <v>20.5</v>
      </c>
      <c r="P224" s="98">
        <v>20.5</v>
      </c>
      <c r="Q224" s="78"/>
      <c r="R224" s="78"/>
      <c r="S224" s="78"/>
      <c r="T224" s="98">
        <v>20.5</v>
      </c>
      <c r="U224" s="78"/>
      <c r="V224" s="78" t="s">
        <v>493</v>
      </c>
      <c r="W224" s="78" t="s">
        <v>41</v>
      </c>
      <c r="X224" s="57" t="s">
        <v>116</v>
      </c>
    </row>
    <row r="225" s="11" customFormat="true" ht="79" customHeight="true" spans="1:24">
      <c r="A225" s="75">
        <v>29</v>
      </c>
      <c r="B225" s="76" t="s">
        <v>711</v>
      </c>
      <c r="C225" s="58" t="s">
        <v>712</v>
      </c>
      <c r="D225" s="76" t="s">
        <v>666</v>
      </c>
      <c r="E225" s="78">
        <v>1</v>
      </c>
      <c r="F225" s="78" t="s">
        <v>66</v>
      </c>
      <c r="G225" s="78" t="s">
        <v>167</v>
      </c>
      <c r="H225" s="78" t="s">
        <v>39</v>
      </c>
      <c r="I225" s="78" t="s">
        <v>39</v>
      </c>
      <c r="J225" s="78" t="s">
        <v>39</v>
      </c>
      <c r="K225" s="78">
        <v>124</v>
      </c>
      <c r="L225" s="78">
        <v>378</v>
      </c>
      <c r="M225" s="78">
        <v>974</v>
      </c>
      <c r="N225" s="78">
        <v>3584</v>
      </c>
      <c r="O225" s="78">
        <v>28.5</v>
      </c>
      <c r="P225" s="78">
        <v>28.5</v>
      </c>
      <c r="Q225" s="78"/>
      <c r="R225" s="78"/>
      <c r="S225" s="78"/>
      <c r="T225" s="78">
        <v>28.5</v>
      </c>
      <c r="U225" s="78"/>
      <c r="V225" s="78" t="s">
        <v>493</v>
      </c>
      <c r="W225" s="78" t="s">
        <v>41</v>
      </c>
      <c r="X225" s="57" t="s">
        <v>116</v>
      </c>
    </row>
    <row r="226" s="11" customFormat="true" ht="66" customHeight="true" spans="1:24">
      <c r="A226" s="75">
        <v>30</v>
      </c>
      <c r="B226" s="76" t="s">
        <v>713</v>
      </c>
      <c r="C226" s="58" t="s">
        <v>714</v>
      </c>
      <c r="D226" s="76" t="s">
        <v>666</v>
      </c>
      <c r="E226" s="78">
        <v>1</v>
      </c>
      <c r="F226" s="78" t="s">
        <v>66</v>
      </c>
      <c r="G226" s="78" t="s">
        <v>364</v>
      </c>
      <c r="H226" s="78" t="s">
        <v>39</v>
      </c>
      <c r="I226" s="78" t="s">
        <v>39</v>
      </c>
      <c r="J226" s="78" t="s">
        <v>39</v>
      </c>
      <c r="K226" s="78">
        <v>13</v>
      </c>
      <c r="L226" s="78">
        <v>42</v>
      </c>
      <c r="M226" s="78">
        <v>85</v>
      </c>
      <c r="N226" s="78">
        <v>338</v>
      </c>
      <c r="O226" s="78">
        <v>54.2</v>
      </c>
      <c r="P226" s="78">
        <v>54.2</v>
      </c>
      <c r="Q226" s="78"/>
      <c r="R226" s="78"/>
      <c r="S226" s="78"/>
      <c r="T226" s="78">
        <v>54.2</v>
      </c>
      <c r="U226" s="78"/>
      <c r="V226" s="78" t="s">
        <v>493</v>
      </c>
      <c r="W226" s="78" t="s">
        <v>41</v>
      </c>
      <c r="X226" s="57" t="s">
        <v>116</v>
      </c>
    </row>
    <row r="227" s="11" customFormat="true" ht="77" customHeight="true" spans="1:24">
      <c r="A227" s="75">
        <v>31</v>
      </c>
      <c r="B227" s="78" t="s">
        <v>715</v>
      </c>
      <c r="C227" s="58" t="s">
        <v>716</v>
      </c>
      <c r="D227" s="57" t="s">
        <v>717</v>
      </c>
      <c r="E227" s="78">
        <v>1</v>
      </c>
      <c r="F227" s="78" t="s">
        <v>61</v>
      </c>
      <c r="G227" s="78" t="s">
        <v>331</v>
      </c>
      <c r="H227" s="78" t="s">
        <v>52</v>
      </c>
      <c r="I227" s="78" t="s">
        <v>39</v>
      </c>
      <c r="J227" s="78" t="s">
        <v>39</v>
      </c>
      <c r="K227" s="78">
        <v>27</v>
      </c>
      <c r="L227" s="78">
        <v>81</v>
      </c>
      <c r="M227" s="78">
        <v>135</v>
      </c>
      <c r="N227" s="78">
        <v>505</v>
      </c>
      <c r="O227" s="149">
        <v>14.6</v>
      </c>
      <c r="P227" s="149">
        <v>14.6</v>
      </c>
      <c r="Q227" s="78"/>
      <c r="R227" s="78"/>
      <c r="S227" s="78"/>
      <c r="T227" s="149">
        <v>14.6</v>
      </c>
      <c r="U227" s="78"/>
      <c r="V227" s="78" t="s">
        <v>493</v>
      </c>
      <c r="W227" s="78" t="s">
        <v>41</v>
      </c>
      <c r="X227" s="57" t="s">
        <v>116</v>
      </c>
    </row>
    <row r="228" s="11" customFormat="true" ht="75" customHeight="true" spans="1:24">
      <c r="A228" s="75">
        <v>32</v>
      </c>
      <c r="B228" s="93" t="s">
        <v>718</v>
      </c>
      <c r="C228" s="61" t="s">
        <v>719</v>
      </c>
      <c r="D228" s="60" t="s">
        <v>656</v>
      </c>
      <c r="E228" s="93">
        <v>1</v>
      </c>
      <c r="F228" s="93" t="s">
        <v>37</v>
      </c>
      <c r="G228" s="93" t="s">
        <v>38</v>
      </c>
      <c r="H228" s="93" t="s">
        <v>52</v>
      </c>
      <c r="I228" s="93" t="s">
        <v>39</v>
      </c>
      <c r="J228" s="93" t="s">
        <v>39</v>
      </c>
      <c r="K228" s="94">
        <v>15</v>
      </c>
      <c r="L228" s="94">
        <v>43</v>
      </c>
      <c r="M228" s="94">
        <v>122</v>
      </c>
      <c r="N228" s="94">
        <v>402</v>
      </c>
      <c r="O228" s="93">
        <v>23.5</v>
      </c>
      <c r="P228" s="171">
        <v>23.5</v>
      </c>
      <c r="Q228" s="171"/>
      <c r="R228" s="171"/>
      <c r="S228" s="171"/>
      <c r="T228" s="171">
        <v>23.5</v>
      </c>
      <c r="U228" s="164"/>
      <c r="V228" s="78" t="s">
        <v>493</v>
      </c>
      <c r="W228" s="78" t="s">
        <v>41</v>
      </c>
      <c r="X228" s="57" t="s">
        <v>116</v>
      </c>
    </row>
    <row r="229" s="11" customFormat="true" ht="71" customHeight="true" spans="1:24">
      <c r="A229" s="75">
        <v>33</v>
      </c>
      <c r="B229" s="60" t="s">
        <v>720</v>
      </c>
      <c r="C229" s="61" t="s">
        <v>721</v>
      </c>
      <c r="D229" s="60" t="s">
        <v>722</v>
      </c>
      <c r="E229" s="93">
        <v>1</v>
      </c>
      <c r="F229" s="93" t="s">
        <v>37</v>
      </c>
      <c r="G229" s="93" t="s">
        <v>723</v>
      </c>
      <c r="H229" s="93" t="s">
        <v>52</v>
      </c>
      <c r="I229" s="93" t="s">
        <v>39</v>
      </c>
      <c r="J229" s="93" t="s">
        <v>39</v>
      </c>
      <c r="K229" s="93">
        <v>14</v>
      </c>
      <c r="L229" s="93">
        <v>40</v>
      </c>
      <c r="M229" s="93">
        <v>60</v>
      </c>
      <c r="N229" s="93">
        <v>198</v>
      </c>
      <c r="O229" s="172">
        <v>24.5</v>
      </c>
      <c r="P229" s="171">
        <v>24.5</v>
      </c>
      <c r="Q229" s="171"/>
      <c r="R229" s="171"/>
      <c r="S229" s="171"/>
      <c r="T229" s="171">
        <v>24.5</v>
      </c>
      <c r="U229" s="164"/>
      <c r="V229" s="78" t="s">
        <v>493</v>
      </c>
      <c r="W229" s="78" t="s">
        <v>41</v>
      </c>
      <c r="X229" s="57" t="s">
        <v>116</v>
      </c>
    </row>
    <row r="230" s="11" customFormat="true" ht="101" customHeight="true" spans="1:24">
      <c r="A230" s="75">
        <v>34</v>
      </c>
      <c r="B230" s="78" t="s">
        <v>724</v>
      </c>
      <c r="C230" s="58" t="s">
        <v>725</v>
      </c>
      <c r="D230" s="57" t="s">
        <v>726</v>
      </c>
      <c r="E230" s="78">
        <v>1</v>
      </c>
      <c r="F230" s="78" t="s">
        <v>56</v>
      </c>
      <c r="G230" s="78" t="s">
        <v>57</v>
      </c>
      <c r="H230" s="162" t="s">
        <v>52</v>
      </c>
      <c r="I230" s="162" t="s">
        <v>39</v>
      </c>
      <c r="J230" s="162" t="s">
        <v>39</v>
      </c>
      <c r="K230" s="98">
        <v>28</v>
      </c>
      <c r="L230" s="98">
        <v>115</v>
      </c>
      <c r="M230" s="98">
        <v>213</v>
      </c>
      <c r="N230" s="98">
        <v>826</v>
      </c>
      <c r="O230" s="98">
        <v>74</v>
      </c>
      <c r="P230" s="98">
        <v>74</v>
      </c>
      <c r="Q230" s="151"/>
      <c r="R230" s="151"/>
      <c r="S230" s="151"/>
      <c r="T230" s="94">
        <v>74</v>
      </c>
      <c r="U230" s="151"/>
      <c r="V230" s="78" t="s">
        <v>493</v>
      </c>
      <c r="W230" s="78" t="s">
        <v>41</v>
      </c>
      <c r="X230" s="57" t="s">
        <v>116</v>
      </c>
    </row>
    <row r="231" s="11" customFormat="true" ht="82" customHeight="true" spans="1:24">
      <c r="A231" s="75">
        <v>35</v>
      </c>
      <c r="B231" s="57" t="s">
        <v>727</v>
      </c>
      <c r="C231" s="58" t="s">
        <v>728</v>
      </c>
      <c r="D231" s="57" t="s">
        <v>729</v>
      </c>
      <c r="E231" s="78">
        <v>1</v>
      </c>
      <c r="F231" s="78" t="s">
        <v>72</v>
      </c>
      <c r="G231" s="78" t="s">
        <v>730</v>
      </c>
      <c r="H231" s="78" t="s">
        <v>39</v>
      </c>
      <c r="I231" s="78" t="s">
        <v>39</v>
      </c>
      <c r="J231" s="78" t="s">
        <v>39</v>
      </c>
      <c r="K231" s="78">
        <v>93</v>
      </c>
      <c r="L231" s="78">
        <v>325</v>
      </c>
      <c r="M231" s="78">
        <v>752</v>
      </c>
      <c r="N231" s="78">
        <v>3018</v>
      </c>
      <c r="O231" s="78">
        <v>81.2</v>
      </c>
      <c r="P231" s="78">
        <v>81.2</v>
      </c>
      <c r="Q231" s="59"/>
      <c r="R231" s="59"/>
      <c r="S231" s="59"/>
      <c r="T231" s="91">
        <v>81.2</v>
      </c>
      <c r="U231" s="59"/>
      <c r="V231" s="78" t="s">
        <v>493</v>
      </c>
      <c r="W231" s="78" t="s">
        <v>41</v>
      </c>
      <c r="X231" s="57" t="s">
        <v>116</v>
      </c>
    </row>
    <row r="232" s="15" customFormat="true" ht="87" customHeight="true" spans="1:24">
      <c r="A232" s="75">
        <v>36</v>
      </c>
      <c r="B232" s="76" t="s">
        <v>731</v>
      </c>
      <c r="C232" s="58" t="s">
        <v>732</v>
      </c>
      <c r="D232" s="76" t="s">
        <v>733</v>
      </c>
      <c r="E232" s="78">
        <v>1</v>
      </c>
      <c r="F232" s="78" t="s">
        <v>56</v>
      </c>
      <c r="G232" s="78" t="s">
        <v>267</v>
      </c>
      <c r="H232" s="78" t="s">
        <v>39</v>
      </c>
      <c r="I232" s="78" t="s">
        <v>39</v>
      </c>
      <c r="J232" s="78" t="s">
        <v>39</v>
      </c>
      <c r="K232" s="162">
        <v>141</v>
      </c>
      <c r="L232" s="162">
        <v>564</v>
      </c>
      <c r="M232" s="162">
        <v>749</v>
      </c>
      <c r="N232" s="162">
        <v>3290</v>
      </c>
      <c r="O232" s="78">
        <v>45</v>
      </c>
      <c r="P232" s="78">
        <v>45</v>
      </c>
      <c r="Q232" s="78"/>
      <c r="R232" s="78"/>
      <c r="S232" s="78"/>
      <c r="T232" s="78">
        <v>45</v>
      </c>
      <c r="U232" s="78"/>
      <c r="V232" s="78" t="s">
        <v>493</v>
      </c>
      <c r="W232" s="78" t="s">
        <v>41</v>
      </c>
      <c r="X232" s="57" t="s">
        <v>116</v>
      </c>
    </row>
    <row r="233" s="11" customFormat="true" ht="70" customHeight="true" spans="1:24">
      <c r="A233" s="75">
        <v>37</v>
      </c>
      <c r="B233" s="57" t="s">
        <v>734</v>
      </c>
      <c r="C233" s="58" t="s">
        <v>735</v>
      </c>
      <c r="D233" s="57" t="s">
        <v>675</v>
      </c>
      <c r="E233" s="78">
        <v>1</v>
      </c>
      <c r="F233" s="78" t="s">
        <v>72</v>
      </c>
      <c r="G233" s="78" t="s">
        <v>140</v>
      </c>
      <c r="H233" s="78" t="s">
        <v>52</v>
      </c>
      <c r="I233" s="78" t="s">
        <v>39</v>
      </c>
      <c r="J233" s="78" t="s">
        <v>39</v>
      </c>
      <c r="K233" s="78">
        <v>117</v>
      </c>
      <c r="L233" s="78">
        <v>408</v>
      </c>
      <c r="M233" s="78">
        <v>784</v>
      </c>
      <c r="N233" s="78">
        <v>3064</v>
      </c>
      <c r="O233" s="78">
        <v>70.5</v>
      </c>
      <c r="P233" s="78">
        <v>70.5</v>
      </c>
      <c r="Q233" s="59"/>
      <c r="R233" s="59"/>
      <c r="S233" s="59"/>
      <c r="T233" s="91">
        <v>70.5</v>
      </c>
      <c r="U233" s="59"/>
      <c r="V233" s="78" t="s">
        <v>493</v>
      </c>
      <c r="W233" s="78" t="s">
        <v>41</v>
      </c>
      <c r="X233" s="57" t="s">
        <v>116</v>
      </c>
    </row>
    <row r="234" s="11" customFormat="true" ht="75" customHeight="true" spans="1:24">
      <c r="A234" s="75">
        <v>38</v>
      </c>
      <c r="B234" s="57" t="s">
        <v>736</v>
      </c>
      <c r="C234" s="58" t="s">
        <v>737</v>
      </c>
      <c r="D234" s="57" t="s">
        <v>738</v>
      </c>
      <c r="E234" s="78">
        <v>1</v>
      </c>
      <c r="F234" s="78" t="s">
        <v>72</v>
      </c>
      <c r="G234" s="78" t="s">
        <v>739</v>
      </c>
      <c r="H234" s="78" t="s">
        <v>39</v>
      </c>
      <c r="I234" s="78" t="s">
        <v>39</v>
      </c>
      <c r="J234" s="78" t="s">
        <v>39</v>
      </c>
      <c r="K234" s="78">
        <v>152</v>
      </c>
      <c r="L234" s="78">
        <v>564</v>
      </c>
      <c r="M234" s="78">
        <v>1111</v>
      </c>
      <c r="N234" s="78">
        <v>4584</v>
      </c>
      <c r="O234" s="78">
        <v>59.2</v>
      </c>
      <c r="P234" s="78">
        <v>59.2</v>
      </c>
      <c r="Q234" s="59"/>
      <c r="R234" s="59"/>
      <c r="S234" s="59"/>
      <c r="T234" s="91">
        <v>59.2</v>
      </c>
      <c r="U234" s="59"/>
      <c r="V234" s="78" t="s">
        <v>493</v>
      </c>
      <c r="W234" s="78" t="s">
        <v>41</v>
      </c>
      <c r="X234" s="57" t="s">
        <v>116</v>
      </c>
    </row>
    <row r="235" s="11" customFormat="true" ht="78" customHeight="true" spans="1:24">
      <c r="A235" s="75">
        <v>39</v>
      </c>
      <c r="B235" s="57" t="s">
        <v>740</v>
      </c>
      <c r="C235" s="58" t="s">
        <v>741</v>
      </c>
      <c r="D235" s="57" t="s">
        <v>742</v>
      </c>
      <c r="E235" s="78">
        <v>1</v>
      </c>
      <c r="F235" s="78" t="s">
        <v>72</v>
      </c>
      <c r="G235" s="78" t="s">
        <v>140</v>
      </c>
      <c r="H235" s="78" t="s">
        <v>52</v>
      </c>
      <c r="I235" s="78" t="s">
        <v>39</v>
      </c>
      <c r="J235" s="78" t="s">
        <v>39</v>
      </c>
      <c r="K235" s="78">
        <v>117</v>
      </c>
      <c r="L235" s="78">
        <v>408</v>
      </c>
      <c r="M235" s="78">
        <v>784</v>
      </c>
      <c r="N235" s="78">
        <v>3064</v>
      </c>
      <c r="O235" s="78">
        <v>91</v>
      </c>
      <c r="P235" s="78">
        <v>91</v>
      </c>
      <c r="Q235" s="59"/>
      <c r="R235" s="59"/>
      <c r="S235" s="59"/>
      <c r="T235" s="91">
        <v>91</v>
      </c>
      <c r="U235" s="59"/>
      <c r="V235" s="78" t="s">
        <v>493</v>
      </c>
      <c r="W235" s="78" t="s">
        <v>41</v>
      </c>
      <c r="X235" s="57" t="s">
        <v>116</v>
      </c>
    </row>
    <row r="236" s="11" customFormat="true" ht="68" customHeight="true" spans="1:24">
      <c r="A236" s="75">
        <v>40</v>
      </c>
      <c r="B236" s="78" t="s">
        <v>743</v>
      </c>
      <c r="C236" s="58" t="s">
        <v>744</v>
      </c>
      <c r="D236" s="57" t="s">
        <v>669</v>
      </c>
      <c r="E236" s="78">
        <v>1</v>
      </c>
      <c r="F236" s="78" t="s">
        <v>77</v>
      </c>
      <c r="G236" s="78" t="s">
        <v>101</v>
      </c>
      <c r="H236" s="78" t="s">
        <v>52</v>
      </c>
      <c r="I236" s="78" t="s">
        <v>39</v>
      </c>
      <c r="J236" s="78" t="s">
        <v>39</v>
      </c>
      <c r="K236" s="78">
        <v>17</v>
      </c>
      <c r="L236" s="78">
        <v>42</v>
      </c>
      <c r="M236" s="78">
        <v>68</v>
      </c>
      <c r="N236" s="78">
        <v>274</v>
      </c>
      <c r="O236" s="78">
        <v>44.8</v>
      </c>
      <c r="P236" s="78">
        <v>44.8</v>
      </c>
      <c r="Q236" s="78"/>
      <c r="R236" s="78"/>
      <c r="S236" s="78"/>
      <c r="T236" s="78">
        <v>44.8</v>
      </c>
      <c r="U236" s="78"/>
      <c r="V236" s="78" t="s">
        <v>493</v>
      </c>
      <c r="W236" s="78" t="s">
        <v>41</v>
      </c>
      <c r="X236" s="57" t="s">
        <v>116</v>
      </c>
    </row>
    <row r="237" s="11" customFormat="true" ht="85" customHeight="true" spans="1:24">
      <c r="A237" s="75">
        <v>41</v>
      </c>
      <c r="B237" s="76" t="s">
        <v>745</v>
      </c>
      <c r="C237" s="76" t="s">
        <v>746</v>
      </c>
      <c r="D237" s="76" t="s">
        <v>669</v>
      </c>
      <c r="E237" s="78">
        <v>1</v>
      </c>
      <c r="F237" s="78" t="s">
        <v>77</v>
      </c>
      <c r="G237" s="78" t="s">
        <v>101</v>
      </c>
      <c r="H237" s="78" t="s">
        <v>52</v>
      </c>
      <c r="I237" s="78" t="s">
        <v>39</v>
      </c>
      <c r="J237" s="78" t="s">
        <v>39</v>
      </c>
      <c r="K237" s="78">
        <v>17</v>
      </c>
      <c r="L237" s="78">
        <v>42</v>
      </c>
      <c r="M237" s="78">
        <v>68</v>
      </c>
      <c r="N237" s="78">
        <v>274</v>
      </c>
      <c r="O237" s="78">
        <v>74</v>
      </c>
      <c r="P237" s="78">
        <v>74</v>
      </c>
      <c r="Q237" s="78"/>
      <c r="R237" s="78"/>
      <c r="S237" s="78"/>
      <c r="T237" s="78">
        <v>74</v>
      </c>
      <c r="U237" s="78"/>
      <c r="V237" s="78" t="s">
        <v>493</v>
      </c>
      <c r="W237" s="78" t="s">
        <v>41</v>
      </c>
      <c r="X237" s="57" t="s">
        <v>116</v>
      </c>
    </row>
    <row r="238" s="11" customFormat="true" ht="86" customHeight="true" spans="1:24">
      <c r="A238" s="75">
        <v>42</v>
      </c>
      <c r="B238" s="78" t="s">
        <v>747</v>
      </c>
      <c r="C238" s="58" t="s">
        <v>748</v>
      </c>
      <c r="D238" s="57" t="s">
        <v>594</v>
      </c>
      <c r="E238" s="78">
        <v>1</v>
      </c>
      <c r="F238" s="78" t="s">
        <v>77</v>
      </c>
      <c r="G238" s="78" t="s">
        <v>78</v>
      </c>
      <c r="H238" s="78" t="s">
        <v>52</v>
      </c>
      <c r="I238" s="78" t="s">
        <v>39</v>
      </c>
      <c r="J238" s="78" t="s">
        <v>39</v>
      </c>
      <c r="K238" s="78">
        <v>7</v>
      </c>
      <c r="L238" s="78">
        <v>28</v>
      </c>
      <c r="M238" s="78">
        <v>54</v>
      </c>
      <c r="N238" s="78">
        <v>156</v>
      </c>
      <c r="O238" s="78">
        <v>11.7</v>
      </c>
      <c r="P238" s="78">
        <v>11.7</v>
      </c>
      <c r="Q238" s="78"/>
      <c r="R238" s="78"/>
      <c r="S238" s="78"/>
      <c r="T238" s="78">
        <v>11.7</v>
      </c>
      <c r="U238" s="78"/>
      <c r="V238" s="78" t="s">
        <v>493</v>
      </c>
      <c r="W238" s="78" t="s">
        <v>41</v>
      </c>
      <c r="X238" s="57" t="s">
        <v>116</v>
      </c>
    </row>
    <row r="239" s="11" customFormat="true" ht="84" customHeight="true" spans="1:24">
      <c r="A239" s="75">
        <v>43</v>
      </c>
      <c r="B239" s="78" t="s">
        <v>634</v>
      </c>
      <c r="C239" s="58" t="s">
        <v>749</v>
      </c>
      <c r="D239" s="57" t="s">
        <v>750</v>
      </c>
      <c r="E239" s="78">
        <v>1</v>
      </c>
      <c r="F239" s="78" t="s">
        <v>77</v>
      </c>
      <c r="G239" s="78" t="s">
        <v>419</v>
      </c>
      <c r="H239" s="78" t="s">
        <v>52</v>
      </c>
      <c r="I239" s="78" t="s">
        <v>39</v>
      </c>
      <c r="J239" s="78" t="s">
        <v>39</v>
      </c>
      <c r="K239" s="78">
        <v>15</v>
      </c>
      <c r="L239" s="145">
        <v>47</v>
      </c>
      <c r="M239" s="145">
        <v>48</v>
      </c>
      <c r="N239" s="145">
        <v>156</v>
      </c>
      <c r="O239" s="94">
        <v>43.6</v>
      </c>
      <c r="P239" s="94">
        <v>43.6</v>
      </c>
      <c r="Q239" s="94"/>
      <c r="R239" s="94"/>
      <c r="S239" s="94"/>
      <c r="T239" s="94">
        <v>43.6</v>
      </c>
      <c r="U239" s="94"/>
      <c r="V239" s="78" t="s">
        <v>493</v>
      </c>
      <c r="W239" s="78" t="s">
        <v>41</v>
      </c>
      <c r="X239" s="57" t="s">
        <v>116</v>
      </c>
    </row>
    <row r="240" s="11" customFormat="true" ht="66" customHeight="true" spans="1:24">
      <c r="A240" s="75">
        <v>44</v>
      </c>
      <c r="B240" s="76" t="s">
        <v>751</v>
      </c>
      <c r="C240" s="58" t="s">
        <v>752</v>
      </c>
      <c r="D240" s="76" t="s">
        <v>753</v>
      </c>
      <c r="E240" s="78">
        <v>1</v>
      </c>
      <c r="F240" s="78" t="s">
        <v>50</v>
      </c>
      <c r="G240" s="78" t="s">
        <v>754</v>
      </c>
      <c r="H240" s="78"/>
      <c r="I240" s="78" t="s">
        <v>39</v>
      </c>
      <c r="J240" s="78" t="s">
        <v>39</v>
      </c>
      <c r="K240" s="78">
        <v>42</v>
      </c>
      <c r="L240" s="94">
        <v>143</v>
      </c>
      <c r="M240" s="94">
        <v>397</v>
      </c>
      <c r="N240" s="94">
        <v>1830</v>
      </c>
      <c r="O240" s="94">
        <v>33.4</v>
      </c>
      <c r="P240" s="94">
        <v>33.4</v>
      </c>
      <c r="Q240" s="151"/>
      <c r="R240" s="151"/>
      <c r="S240" s="151"/>
      <c r="T240" s="94">
        <v>33.4</v>
      </c>
      <c r="U240" s="151"/>
      <c r="V240" s="78" t="s">
        <v>493</v>
      </c>
      <c r="W240" s="78" t="s">
        <v>41</v>
      </c>
      <c r="X240" s="57" t="s">
        <v>116</v>
      </c>
    </row>
    <row r="241" s="11" customFormat="true" ht="79" customHeight="true" spans="1:24">
      <c r="A241" s="75">
        <v>45</v>
      </c>
      <c r="B241" s="167" t="s">
        <v>755</v>
      </c>
      <c r="C241" s="58" t="s">
        <v>756</v>
      </c>
      <c r="D241" s="76" t="s">
        <v>757</v>
      </c>
      <c r="E241" s="78">
        <v>1</v>
      </c>
      <c r="F241" s="78" t="s">
        <v>56</v>
      </c>
      <c r="G241" s="78" t="s">
        <v>663</v>
      </c>
      <c r="H241" s="78" t="s">
        <v>39</v>
      </c>
      <c r="I241" s="78" t="s">
        <v>39</v>
      </c>
      <c r="J241" s="78" t="s">
        <v>39</v>
      </c>
      <c r="K241" s="94">
        <v>86</v>
      </c>
      <c r="L241" s="94">
        <v>322</v>
      </c>
      <c r="M241" s="94">
        <v>625</v>
      </c>
      <c r="N241" s="94">
        <v>2423</v>
      </c>
      <c r="O241" s="78">
        <v>99.9</v>
      </c>
      <c r="P241" s="78">
        <v>99.9</v>
      </c>
      <c r="Q241" s="78"/>
      <c r="R241" s="78"/>
      <c r="S241" s="78"/>
      <c r="T241" s="78">
        <v>99.9</v>
      </c>
      <c r="U241" s="78"/>
      <c r="V241" s="78" t="s">
        <v>493</v>
      </c>
      <c r="W241" s="78" t="s">
        <v>41</v>
      </c>
      <c r="X241" s="57" t="s">
        <v>116</v>
      </c>
    </row>
    <row r="242" s="11" customFormat="true" ht="79" customHeight="true" spans="1:24">
      <c r="A242" s="75">
        <v>46</v>
      </c>
      <c r="B242" s="78" t="s">
        <v>758</v>
      </c>
      <c r="C242" s="58" t="s">
        <v>759</v>
      </c>
      <c r="D242" s="76" t="s">
        <v>760</v>
      </c>
      <c r="E242" s="78">
        <v>1</v>
      </c>
      <c r="F242" s="78" t="s">
        <v>56</v>
      </c>
      <c r="G242" s="78" t="s">
        <v>663</v>
      </c>
      <c r="H242" s="78" t="s">
        <v>39</v>
      </c>
      <c r="I242" s="78" t="s">
        <v>39</v>
      </c>
      <c r="J242" s="78" t="s">
        <v>39</v>
      </c>
      <c r="K242" s="94">
        <v>67</v>
      </c>
      <c r="L242" s="94">
        <v>258</v>
      </c>
      <c r="M242" s="94">
        <v>452</v>
      </c>
      <c r="N242" s="94">
        <v>2044</v>
      </c>
      <c r="O242" s="78">
        <v>84.2</v>
      </c>
      <c r="P242" s="78">
        <v>84.2</v>
      </c>
      <c r="Q242" s="78"/>
      <c r="R242" s="78"/>
      <c r="S242" s="78"/>
      <c r="T242" s="78">
        <v>84.2</v>
      </c>
      <c r="U242" s="78"/>
      <c r="V242" s="78" t="s">
        <v>493</v>
      </c>
      <c r="W242" s="78" t="s">
        <v>41</v>
      </c>
      <c r="X242" s="57" t="s">
        <v>116</v>
      </c>
    </row>
    <row r="243" s="11" customFormat="true" ht="86" customHeight="true" spans="1:24">
      <c r="A243" s="75">
        <v>47</v>
      </c>
      <c r="B243" s="78" t="s">
        <v>761</v>
      </c>
      <c r="C243" s="58" t="s">
        <v>762</v>
      </c>
      <c r="D243" s="76" t="s">
        <v>617</v>
      </c>
      <c r="E243" s="78">
        <v>1</v>
      </c>
      <c r="F243" s="78" t="s">
        <v>77</v>
      </c>
      <c r="G243" s="78" t="s">
        <v>97</v>
      </c>
      <c r="H243" s="78" t="s">
        <v>52</v>
      </c>
      <c r="I243" s="78" t="s">
        <v>39</v>
      </c>
      <c r="J243" s="78" t="s">
        <v>39</v>
      </c>
      <c r="K243" s="78">
        <v>7</v>
      </c>
      <c r="L243" s="78">
        <v>32</v>
      </c>
      <c r="M243" s="78">
        <v>102</v>
      </c>
      <c r="N243" s="78">
        <v>389</v>
      </c>
      <c r="O243" s="78">
        <v>44.5</v>
      </c>
      <c r="P243" s="78">
        <v>44.5</v>
      </c>
      <c r="Q243" s="78"/>
      <c r="R243" s="78"/>
      <c r="S243" s="78"/>
      <c r="T243" s="78">
        <v>44.5</v>
      </c>
      <c r="U243" s="78"/>
      <c r="V243" s="78" t="s">
        <v>493</v>
      </c>
      <c r="W243" s="78" t="s">
        <v>41</v>
      </c>
      <c r="X243" s="57" t="s">
        <v>116</v>
      </c>
    </row>
    <row r="244" s="11" customFormat="true" ht="91" customHeight="true" spans="1:24">
      <c r="A244" s="75">
        <v>48</v>
      </c>
      <c r="B244" s="78" t="s">
        <v>763</v>
      </c>
      <c r="C244" s="58" t="s">
        <v>764</v>
      </c>
      <c r="D244" s="76" t="s">
        <v>765</v>
      </c>
      <c r="E244" s="78">
        <v>1</v>
      </c>
      <c r="F244" s="78" t="s">
        <v>66</v>
      </c>
      <c r="G244" s="78" t="s">
        <v>167</v>
      </c>
      <c r="H244" s="78" t="s">
        <v>39</v>
      </c>
      <c r="I244" s="78" t="s">
        <v>39</v>
      </c>
      <c r="J244" s="78" t="s">
        <v>39</v>
      </c>
      <c r="K244" s="78">
        <v>124</v>
      </c>
      <c r="L244" s="78">
        <v>378</v>
      </c>
      <c r="M244" s="78">
        <v>974</v>
      </c>
      <c r="N244" s="78">
        <v>3584</v>
      </c>
      <c r="O244" s="78">
        <v>44.8</v>
      </c>
      <c r="P244" s="78">
        <v>44.8</v>
      </c>
      <c r="Q244" s="78"/>
      <c r="R244" s="78"/>
      <c r="S244" s="78"/>
      <c r="T244" s="78">
        <v>44.8</v>
      </c>
      <c r="U244" s="78"/>
      <c r="V244" s="78" t="s">
        <v>493</v>
      </c>
      <c r="W244" s="78" t="s">
        <v>41</v>
      </c>
      <c r="X244" s="57" t="s">
        <v>116</v>
      </c>
    </row>
    <row r="245" s="11" customFormat="true" ht="79" customHeight="true" spans="1:24">
      <c r="A245" s="75">
        <v>49</v>
      </c>
      <c r="B245" s="78" t="s">
        <v>766</v>
      </c>
      <c r="C245" s="58" t="s">
        <v>767</v>
      </c>
      <c r="D245" s="76" t="s">
        <v>765</v>
      </c>
      <c r="E245" s="78">
        <v>1</v>
      </c>
      <c r="F245" s="78" t="s">
        <v>66</v>
      </c>
      <c r="G245" s="78" t="s">
        <v>167</v>
      </c>
      <c r="H245" s="78" t="s">
        <v>39</v>
      </c>
      <c r="I245" s="78" t="s">
        <v>39</v>
      </c>
      <c r="J245" s="78" t="s">
        <v>39</v>
      </c>
      <c r="K245" s="78">
        <v>124</v>
      </c>
      <c r="L245" s="78">
        <v>378</v>
      </c>
      <c r="M245" s="78">
        <v>974</v>
      </c>
      <c r="N245" s="78">
        <v>3584</v>
      </c>
      <c r="O245" s="78">
        <v>33.6</v>
      </c>
      <c r="P245" s="78">
        <v>33.6</v>
      </c>
      <c r="Q245" s="78"/>
      <c r="R245" s="78"/>
      <c r="S245" s="78"/>
      <c r="T245" s="78">
        <v>33.6</v>
      </c>
      <c r="U245" s="78"/>
      <c r="V245" s="78" t="s">
        <v>493</v>
      </c>
      <c r="W245" s="78" t="s">
        <v>41</v>
      </c>
      <c r="X245" s="57" t="s">
        <v>116</v>
      </c>
    </row>
    <row r="246" s="11" customFormat="true" ht="92" customHeight="true" spans="1:24">
      <c r="A246" s="139" t="s">
        <v>768</v>
      </c>
      <c r="B246" s="57" t="s">
        <v>769</v>
      </c>
      <c r="C246" s="58" t="s">
        <v>770</v>
      </c>
      <c r="D246" s="57" t="s">
        <v>771</v>
      </c>
      <c r="E246" s="78">
        <v>1</v>
      </c>
      <c r="F246" s="78" t="s">
        <v>72</v>
      </c>
      <c r="G246" s="78" t="s">
        <v>290</v>
      </c>
      <c r="H246" s="78" t="s">
        <v>52</v>
      </c>
      <c r="I246" s="78" t="s">
        <v>39</v>
      </c>
      <c r="J246" s="78" t="s">
        <v>39</v>
      </c>
      <c r="K246" s="78">
        <v>137</v>
      </c>
      <c r="L246" s="78">
        <v>462</v>
      </c>
      <c r="M246" s="78">
        <v>882</v>
      </c>
      <c r="N246" s="78">
        <v>3490</v>
      </c>
      <c r="O246" s="78">
        <v>24.5</v>
      </c>
      <c r="P246" s="78">
        <v>24.5</v>
      </c>
      <c r="Q246" s="78"/>
      <c r="R246" s="78"/>
      <c r="S246" s="78"/>
      <c r="T246" s="78">
        <v>24.5</v>
      </c>
      <c r="U246" s="78"/>
      <c r="V246" s="78" t="s">
        <v>493</v>
      </c>
      <c r="W246" s="78" t="s">
        <v>41</v>
      </c>
      <c r="X246" s="57" t="s">
        <v>116</v>
      </c>
    </row>
    <row r="247" s="11" customFormat="true" ht="92" customHeight="true" spans="1:24">
      <c r="A247" s="139" t="s">
        <v>772</v>
      </c>
      <c r="B247" s="93" t="s">
        <v>773</v>
      </c>
      <c r="C247" s="61" t="s">
        <v>774</v>
      </c>
      <c r="D247" s="60" t="s">
        <v>656</v>
      </c>
      <c r="E247" s="93">
        <v>1</v>
      </c>
      <c r="F247" s="93" t="s">
        <v>37</v>
      </c>
      <c r="G247" s="93" t="s">
        <v>38</v>
      </c>
      <c r="H247" s="93" t="s">
        <v>52</v>
      </c>
      <c r="I247" s="93" t="s">
        <v>39</v>
      </c>
      <c r="J247" s="93" t="s">
        <v>39</v>
      </c>
      <c r="K247" s="94">
        <v>15</v>
      </c>
      <c r="L247" s="94">
        <v>43</v>
      </c>
      <c r="M247" s="94">
        <v>122</v>
      </c>
      <c r="N247" s="94">
        <v>402</v>
      </c>
      <c r="O247" s="172">
        <v>116</v>
      </c>
      <c r="P247" s="171">
        <v>116</v>
      </c>
      <c r="Q247" s="171"/>
      <c r="R247" s="171"/>
      <c r="S247" s="171"/>
      <c r="T247" s="171">
        <v>116</v>
      </c>
      <c r="U247" s="164"/>
      <c r="V247" s="78" t="s">
        <v>493</v>
      </c>
      <c r="W247" s="78" t="s">
        <v>41</v>
      </c>
      <c r="X247" s="57" t="s">
        <v>116</v>
      </c>
    </row>
    <row r="248" s="11" customFormat="true" ht="47" customHeight="true" spans="1:24">
      <c r="A248" s="139" t="s">
        <v>775</v>
      </c>
      <c r="B248" s="71"/>
      <c r="C248" s="68"/>
      <c r="D248" s="69"/>
      <c r="E248" s="95">
        <f>E249+E250+E251+E252+E253+E254+E255</f>
        <v>7</v>
      </c>
      <c r="F248" s="95"/>
      <c r="G248" s="95"/>
      <c r="H248" s="95"/>
      <c r="I248" s="95"/>
      <c r="J248" s="95"/>
      <c r="K248" s="95"/>
      <c r="L248" s="95"/>
      <c r="M248" s="95"/>
      <c r="N248" s="95"/>
      <c r="O248" s="95">
        <f>O249+O250+O251+O252+O253+O254+O255</f>
        <v>1297.3</v>
      </c>
      <c r="P248" s="95">
        <f>P249+P250+P251+P252+P253+P254+P255</f>
        <v>1297.3</v>
      </c>
      <c r="Q248" s="95"/>
      <c r="R248" s="95"/>
      <c r="S248" s="95"/>
      <c r="T248" s="95">
        <f>T249+T250+T251+T252+T253+T254+T255</f>
        <v>1297.3</v>
      </c>
      <c r="U248" s="95"/>
      <c r="V248" s="95"/>
      <c r="W248" s="95"/>
      <c r="X248" s="69"/>
    </row>
    <row r="249" s="11" customFormat="true" ht="72" customHeight="true" spans="1:24">
      <c r="A249" s="75">
        <v>1</v>
      </c>
      <c r="B249" s="63" t="s">
        <v>776</v>
      </c>
      <c r="C249" s="58" t="s">
        <v>777</v>
      </c>
      <c r="D249" s="63" t="s">
        <v>778</v>
      </c>
      <c r="E249" s="98">
        <v>1</v>
      </c>
      <c r="F249" s="98" t="s">
        <v>77</v>
      </c>
      <c r="G249" s="98" t="s">
        <v>779</v>
      </c>
      <c r="H249" s="142" t="s">
        <v>52</v>
      </c>
      <c r="I249" s="98" t="s">
        <v>39</v>
      </c>
      <c r="J249" s="78" t="s">
        <v>39</v>
      </c>
      <c r="K249" s="93">
        <v>140</v>
      </c>
      <c r="L249" s="93">
        <v>498</v>
      </c>
      <c r="M249" s="93">
        <v>864</v>
      </c>
      <c r="N249" s="93">
        <v>3864</v>
      </c>
      <c r="O249" s="172">
        <f>P249</f>
        <v>208.21</v>
      </c>
      <c r="P249" s="172">
        <f t="shared" ref="P249:P254" si="5">T249</f>
        <v>208.21</v>
      </c>
      <c r="Q249" s="172"/>
      <c r="R249" s="172"/>
      <c r="S249" s="172"/>
      <c r="T249" s="172">
        <v>208.21</v>
      </c>
      <c r="U249" s="175"/>
      <c r="V249" s="93" t="s">
        <v>780</v>
      </c>
      <c r="W249" s="93" t="s">
        <v>780</v>
      </c>
      <c r="X249" s="57" t="s">
        <v>68</v>
      </c>
    </row>
    <row r="250" s="11" customFormat="true" ht="84" customHeight="true" spans="1:24">
      <c r="A250" s="75">
        <v>2</v>
      </c>
      <c r="B250" s="63" t="s">
        <v>781</v>
      </c>
      <c r="C250" s="58" t="s">
        <v>782</v>
      </c>
      <c r="D250" s="63" t="s">
        <v>783</v>
      </c>
      <c r="E250" s="98">
        <v>1</v>
      </c>
      <c r="F250" s="98" t="s">
        <v>72</v>
      </c>
      <c r="G250" s="98" t="s">
        <v>290</v>
      </c>
      <c r="H250" s="142" t="s">
        <v>52</v>
      </c>
      <c r="I250" s="98" t="s">
        <v>39</v>
      </c>
      <c r="J250" s="78" t="s">
        <v>39</v>
      </c>
      <c r="K250" s="93">
        <v>133</v>
      </c>
      <c r="L250" s="93">
        <v>475</v>
      </c>
      <c r="M250" s="93">
        <v>477</v>
      </c>
      <c r="N250" s="93">
        <v>2128</v>
      </c>
      <c r="O250" s="172">
        <v>120.3</v>
      </c>
      <c r="P250" s="172">
        <v>120.3</v>
      </c>
      <c r="Q250" s="172"/>
      <c r="R250" s="172"/>
      <c r="S250" s="172"/>
      <c r="T250" s="172">
        <v>120.3</v>
      </c>
      <c r="U250" s="175"/>
      <c r="V250" s="93" t="s">
        <v>780</v>
      </c>
      <c r="W250" s="93" t="s">
        <v>780</v>
      </c>
      <c r="X250" s="57" t="s">
        <v>68</v>
      </c>
    </row>
    <row r="251" s="11" customFormat="true" ht="77" customHeight="true" spans="1:24">
      <c r="A251" s="75">
        <v>3</v>
      </c>
      <c r="B251" s="63" t="s">
        <v>784</v>
      </c>
      <c r="C251" s="58" t="s">
        <v>785</v>
      </c>
      <c r="D251" s="63" t="s">
        <v>786</v>
      </c>
      <c r="E251" s="168">
        <v>1</v>
      </c>
      <c r="F251" s="78" t="s">
        <v>56</v>
      </c>
      <c r="G251" s="98" t="s">
        <v>787</v>
      </c>
      <c r="H251" s="169" t="s">
        <v>39</v>
      </c>
      <c r="I251" s="98" t="s">
        <v>39</v>
      </c>
      <c r="J251" s="170" t="s">
        <v>39</v>
      </c>
      <c r="K251" s="168">
        <v>68</v>
      </c>
      <c r="L251" s="168">
        <v>238</v>
      </c>
      <c r="M251" s="93">
        <v>870</v>
      </c>
      <c r="N251" s="93">
        <v>3633</v>
      </c>
      <c r="O251" s="172">
        <v>372.7</v>
      </c>
      <c r="P251" s="172">
        <v>372.7</v>
      </c>
      <c r="Q251" s="172"/>
      <c r="R251" s="172"/>
      <c r="S251" s="172"/>
      <c r="T251" s="172">
        <v>372.7</v>
      </c>
      <c r="U251" s="176"/>
      <c r="V251" s="93" t="s">
        <v>780</v>
      </c>
      <c r="W251" s="93" t="s">
        <v>780</v>
      </c>
      <c r="X251" s="57" t="s">
        <v>68</v>
      </c>
    </row>
    <row r="252" s="11" customFormat="true" ht="66" customHeight="true" spans="1:24">
      <c r="A252" s="75">
        <v>4</v>
      </c>
      <c r="B252" s="63" t="s">
        <v>788</v>
      </c>
      <c r="C252" s="58" t="s">
        <v>789</v>
      </c>
      <c r="D252" s="63" t="s">
        <v>790</v>
      </c>
      <c r="E252" s="98">
        <v>1</v>
      </c>
      <c r="F252" s="98" t="s">
        <v>72</v>
      </c>
      <c r="G252" s="98" t="s">
        <v>791</v>
      </c>
      <c r="H252" s="93" t="s">
        <v>39</v>
      </c>
      <c r="I252" s="98" t="s">
        <v>39</v>
      </c>
      <c r="J252" s="78" t="s">
        <v>39</v>
      </c>
      <c r="K252" s="93">
        <v>156</v>
      </c>
      <c r="L252" s="93">
        <v>527</v>
      </c>
      <c r="M252" s="93">
        <v>792</v>
      </c>
      <c r="N252" s="93">
        <v>3430</v>
      </c>
      <c r="O252" s="172">
        <f t="shared" ref="O249:O254" si="6">P252</f>
        <v>166.51</v>
      </c>
      <c r="P252" s="172">
        <f t="shared" si="5"/>
        <v>166.51</v>
      </c>
      <c r="Q252" s="172"/>
      <c r="R252" s="172"/>
      <c r="S252" s="172"/>
      <c r="T252" s="172">
        <v>166.51</v>
      </c>
      <c r="U252" s="175"/>
      <c r="V252" s="93" t="s">
        <v>780</v>
      </c>
      <c r="W252" s="93" t="s">
        <v>780</v>
      </c>
      <c r="X252" s="57" t="s">
        <v>68</v>
      </c>
    </row>
    <row r="253" s="11" customFormat="true" ht="96" customHeight="true" spans="1:24">
      <c r="A253" s="75">
        <v>5</v>
      </c>
      <c r="B253" s="63" t="s">
        <v>792</v>
      </c>
      <c r="C253" s="58" t="s">
        <v>793</v>
      </c>
      <c r="D253" s="63" t="s">
        <v>794</v>
      </c>
      <c r="E253" s="98">
        <v>1</v>
      </c>
      <c r="F253" s="98" t="s">
        <v>181</v>
      </c>
      <c r="G253" s="98" t="s">
        <v>407</v>
      </c>
      <c r="H253" s="98" t="s">
        <v>39</v>
      </c>
      <c r="I253" s="98" t="s">
        <v>39</v>
      </c>
      <c r="J253" s="78" t="s">
        <v>39</v>
      </c>
      <c r="K253" s="98">
        <v>103</v>
      </c>
      <c r="L253" s="98">
        <v>333</v>
      </c>
      <c r="M253" s="98">
        <v>1120</v>
      </c>
      <c r="N253" s="98">
        <v>4237</v>
      </c>
      <c r="O253" s="172">
        <f t="shared" si="6"/>
        <v>297.68</v>
      </c>
      <c r="P253" s="172">
        <f t="shared" si="5"/>
        <v>297.68</v>
      </c>
      <c r="Q253" s="174"/>
      <c r="R253" s="174"/>
      <c r="S253" s="174"/>
      <c r="T253" s="174">
        <v>297.68</v>
      </c>
      <c r="U253" s="90"/>
      <c r="V253" s="93" t="s">
        <v>780</v>
      </c>
      <c r="W253" s="93" t="s">
        <v>780</v>
      </c>
      <c r="X253" s="57" t="s">
        <v>68</v>
      </c>
    </row>
    <row r="254" s="11" customFormat="true" ht="74" customHeight="true" spans="1:24">
      <c r="A254" s="75">
        <v>6</v>
      </c>
      <c r="B254" s="63" t="s">
        <v>795</v>
      </c>
      <c r="C254" s="58" t="s">
        <v>796</v>
      </c>
      <c r="D254" s="63" t="s">
        <v>797</v>
      </c>
      <c r="E254" s="98">
        <v>1</v>
      </c>
      <c r="F254" s="98" t="s">
        <v>435</v>
      </c>
      <c r="G254" s="98" t="s">
        <v>436</v>
      </c>
      <c r="H254" s="93"/>
      <c r="I254" s="98" t="s">
        <v>39</v>
      </c>
      <c r="J254" s="78" t="s">
        <v>39</v>
      </c>
      <c r="K254" s="93">
        <v>10833</v>
      </c>
      <c r="L254" s="93">
        <v>34670</v>
      </c>
      <c r="M254" s="93">
        <v>67487</v>
      </c>
      <c r="N254" s="173">
        <v>256300</v>
      </c>
      <c r="O254" s="172">
        <f t="shared" si="6"/>
        <v>111.9</v>
      </c>
      <c r="P254" s="172">
        <f t="shared" si="5"/>
        <v>111.9</v>
      </c>
      <c r="Q254" s="172"/>
      <c r="R254" s="172"/>
      <c r="S254" s="172"/>
      <c r="T254" s="172">
        <v>111.9</v>
      </c>
      <c r="U254" s="175"/>
      <c r="V254" s="93" t="s">
        <v>780</v>
      </c>
      <c r="W254" s="93" t="s">
        <v>780</v>
      </c>
      <c r="X254" s="57" t="s">
        <v>68</v>
      </c>
    </row>
    <row r="255" s="11" customFormat="true" ht="87" customHeight="true" spans="1:24">
      <c r="A255" s="75">
        <v>7</v>
      </c>
      <c r="B255" s="63" t="s">
        <v>798</v>
      </c>
      <c r="C255" s="58" t="s">
        <v>799</v>
      </c>
      <c r="D255" s="63" t="s">
        <v>783</v>
      </c>
      <c r="E255" s="98">
        <v>1</v>
      </c>
      <c r="F255" s="98" t="s">
        <v>72</v>
      </c>
      <c r="G255" s="98" t="s">
        <v>290</v>
      </c>
      <c r="H255" s="142" t="s">
        <v>52</v>
      </c>
      <c r="I255" s="98" t="s">
        <v>39</v>
      </c>
      <c r="J255" s="78" t="s">
        <v>39</v>
      </c>
      <c r="K255" s="93">
        <v>133</v>
      </c>
      <c r="L255" s="93">
        <v>475</v>
      </c>
      <c r="M255" s="93">
        <v>477</v>
      </c>
      <c r="N255" s="93">
        <v>2128</v>
      </c>
      <c r="O255" s="172">
        <v>20</v>
      </c>
      <c r="P255" s="172">
        <v>20</v>
      </c>
      <c r="Q255" s="172"/>
      <c r="R255" s="172"/>
      <c r="S255" s="172"/>
      <c r="T255" s="172">
        <v>20</v>
      </c>
      <c r="U255" s="175"/>
      <c r="V255" s="93" t="s">
        <v>780</v>
      </c>
      <c r="W255" s="93" t="s">
        <v>800</v>
      </c>
      <c r="X255" s="57" t="s">
        <v>68</v>
      </c>
    </row>
    <row r="256" s="11" customFormat="true" ht="27" customHeight="true" spans="1:24">
      <c r="A256" s="49"/>
      <c r="B256" s="71"/>
      <c r="C256" s="68"/>
      <c r="D256" s="69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69"/>
    </row>
    <row r="257" s="11" customFormat="true" ht="66" customHeight="true" spans="1:24">
      <c r="A257" s="139" t="s">
        <v>801</v>
      </c>
      <c r="B257" s="177"/>
      <c r="C257" s="178"/>
      <c r="D257" s="179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95"/>
      <c r="R257" s="95"/>
      <c r="S257" s="95"/>
      <c r="T257" s="95"/>
      <c r="U257" s="95"/>
      <c r="V257" s="95"/>
      <c r="W257" s="95"/>
      <c r="X257" s="69"/>
    </row>
    <row r="258" s="11" customFormat="true" ht="67" customHeight="true" spans="1:24">
      <c r="A258" s="139" t="s">
        <v>802</v>
      </c>
      <c r="B258" s="177"/>
      <c r="C258" s="178"/>
      <c r="D258" s="179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95"/>
      <c r="R258" s="95"/>
      <c r="S258" s="95"/>
      <c r="T258" s="95"/>
      <c r="U258" s="95"/>
      <c r="V258" s="95"/>
      <c r="W258" s="95"/>
      <c r="X258" s="69"/>
    </row>
    <row r="259" s="11" customFormat="true" ht="32" customHeight="true" spans="1:24">
      <c r="A259" s="139" t="s">
        <v>803</v>
      </c>
      <c r="B259" s="179"/>
      <c r="C259" s="178"/>
      <c r="D259" s="179"/>
      <c r="E259" s="155">
        <f>E261+E265</f>
        <v>29</v>
      </c>
      <c r="F259" s="155"/>
      <c r="G259" s="155"/>
      <c r="H259" s="155"/>
      <c r="I259" s="155"/>
      <c r="J259" s="155"/>
      <c r="K259" s="155"/>
      <c r="L259" s="155"/>
      <c r="M259" s="155"/>
      <c r="N259" s="155"/>
      <c r="O259" s="155">
        <f>O261+O265</f>
        <v>1384.7</v>
      </c>
      <c r="P259" s="155">
        <f>P261+P265</f>
        <v>1384.7</v>
      </c>
      <c r="Q259" s="95"/>
      <c r="R259" s="95"/>
      <c r="S259" s="95"/>
      <c r="T259" s="95">
        <f>T261+T265</f>
        <v>1384.7</v>
      </c>
      <c r="U259" s="95"/>
      <c r="V259" s="95"/>
      <c r="W259" s="95"/>
      <c r="X259" s="95"/>
    </row>
    <row r="260" s="11" customFormat="true" ht="28.5" spans="1:24">
      <c r="A260" s="139" t="s">
        <v>804</v>
      </c>
      <c r="B260" s="177"/>
      <c r="C260" s="178"/>
      <c r="D260" s="179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95"/>
      <c r="R260" s="95"/>
      <c r="S260" s="95"/>
      <c r="T260" s="95"/>
      <c r="U260" s="95"/>
      <c r="V260" s="95"/>
      <c r="W260" s="95"/>
      <c r="X260" s="69"/>
    </row>
    <row r="261" s="11" customFormat="true" ht="26" customHeight="true" spans="1:24">
      <c r="A261" s="139" t="s">
        <v>805</v>
      </c>
      <c r="B261" s="177"/>
      <c r="C261" s="178"/>
      <c r="D261" s="179"/>
      <c r="E261" s="155">
        <f>E262+E263+E264</f>
        <v>3</v>
      </c>
      <c r="F261" s="155"/>
      <c r="G261" s="155"/>
      <c r="H261" s="155"/>
      <c r="I261" s="155"/>
      <c r="J261" s="155"/>
      <c r="K261" s="155"/>
      <c r="L261" s="155"/>
      <c r="M261" s="155"/>
      <c r="N261" s="155"/>
      <c r="O261" s="155">
        <f>O262+O263+O264</f>
        <v>232</v>
      </c>
      <c r="P261" s="155">
        <f>P262+P263+P264</f>
        <v>232</v>
      </c>
      <c r="Q261" s="95"/>
      <c r="R261" s="95"/>
      <c r="S261" s="95"/>
      <c r="T261" s="95">
        <f>T262+T263+T264</f>
        <v>232</v>
      </c>
      <c r="U261" s="95"/>
      <c r="V261" s="95"/>
      <c r="W261" s="95"/>
      <c r="X261" s="69"/>
    </row>
    <row r="262" s="11" customFormat="true" ht="126" customHeight="true" spans="1:24">
      <c r="A262" s="75">
        <v>1</v>
      </c>
      <c r="B262" s="179" t="s">
        <v>806</v>
      </c>
      <c r="C262" s="178" t="s">
        <v>807</v>
      </c>
      <c r="D262" s="179" t="s">
        <v>808</v>
      </c>
      <c r="E262" s="155">
        <v>1</v>
      </c>
      <c r="F262" s="155" t="s">
        <v>66</v>
      </c>
      <c r="G262" s="155" t="s">
        <v>240</v>
      </c>
      <c r="H262" s="155" t="s">
        <v>52</v>
      </c>
      <c r="I262" s="155" t="s">
        <v>39</v>
      </c>
      <c r="J262" s="155" t="s">
        <v>39</v>
      </c>
      <c r="K262" s="188">
        <v>10</v>
      </c>
      <c r="L262" s="188">
        <v>32</v>
      </c>
      <c r="M262" s="75">
        <v>84</v>
      </c>
      <c r="N262" s="75">
        <v>280</v>
      </c>
      <c r="O262" s="75">
        <v>58</v>
      </c>
      <c r="P262" s="155">
        <v>58</v>
      </c>
      <c r="Q262" s="78"/>
      <c r="R262" s="78"/>
      <c r="S262" s="78"/>
      <c r="T262" s="90">
        <v>58</v>
      </c>
      <c r="U262" s="78"/>
      <c r="V262" s="91" t="s">
        <v>809</v>
      </c>
      <c r="W262" s="78" t="s">
        <v>809</v>
      </c>
      <c r="X262" s="57" t="s">
        <v>68</v>
      </c>
    </row>
    <row r="263" s="11" customFormat="true" ht="89" customHeight="true" spans="1:24">
      <c r="A263" s="75">
        <v>2</v>
      </c>
      <c r="B263" s="179" t="s">
        <v>810</v>
      </c>
      <c r="C263" s="178" t="s">
        <v>811</v>
      </c>
      <c r="D263" s="179" t="s">
        <v>812</v>
      </c>
      <c r="E263" s="155">
        <v>1</v>
      </c>
      <c r="F263" s="155" t="s">
        <v>77</v>
      </c>
      <c r="G263" s="155" t="s">
        <v>813</v>
      </c>
      <c r="H263" s="155" t="s">
        <v>39</v>
      </c>
      <c r="I263" s="155" t="s">
        <v>39</v>
      </c>
      <c r="J263" s="155" t="s">
        <v>39</v>
      </c>
      <c r="K263" s="183">
        <v>57</v>
      </c>
      <c r="L263" s="183">
        <v>213</v>
      </c>
      <c r="M263" s="139">
        <v>365</v>
      </c>
      <c r="N263" s="139">
        <v>1263</v>
      </c>
      <c r="O263" s="75">
        <v>132</v>
      </c>
      <c r="P263" s="155">
        <v>132</v>
      </c>
      <c r="Q263" s="78"/>
      <c r="R263" s="78"/>
      <c r="S263" s="78"/>
      <c r="T263" s="90">
        <v>132</v>
      </c>
      <c r="U263" s="78"/>
      <c r="V263" s="91" t="s">
        <v>92</v>
      </c>
      <c r="W263" s="78" t="s">
        <v>41</v>
      </c>
      <c r="X263" s="57" t="s">
        <v>68</v>
      </c>
    </row>
    <row r="264" s="11" customFormat="true" ht="81" customHeight="true" spans="1:24">
      <c r="A264" s="75">
        <v>3</v>
      </c>
      <c r="B264" s="179" t="s">
        <v>814</v>
      </c>
      <c r="C264" s="178" t="s">
        <v>815</v>
      </c>
      <c r="D264" s="179" t="s">
        <v>816</v>
      </c>
      <c r="E264" s="155">
        <v>1</v>
      </c>
      <c r="F264" s="155" t="s">
        <v>66</v>
      </c>
      <c r="G264" s="155" t="s">
        <v>364</v>
      </c>
      <c r="H264" s="155" t="s">
        <v>39</v>
      </c>
      <c r="I264" s="155" t="s">
        <v>39</v>
      </c>
      <c r="J264" s="155" t="s">
        <v>39</v>
      </c>
      <c r="K264" s="183">
        <v>21</v>
      </c>
      <c r="L264" s="183">
        <v>65</v>
      </c>
      <c r="M264" s="139">
        <v>238</v>
      </c>
      <c r="N264" s="139">
        <v>925</v>
      </c>
      <c r="O264" s="75">
        <v>42</v>
      </c>
      <c r="P264" s="155">
        <v>42</v>
      </c>
      <c r="Q264" s="78"/>
      <c r="R264" s="78"/>
      <c r="S264" s="78"/>
      <c r="T264" s="90">
        <v>42</v>
      </c>
      <c r="U264" s="78"/>
      <c r="V264" s="91" t="s">
        <v>92</v>
      </c>
      <c r="W264" s="78" t="s">
        <v>41</v>
      </c>
      <c r="X264" s="57" t="s">
        <v>68</v>
      </c>
    </row>
    <row r="265" s="11" customFormat="true" ht="42" customHeight="true" spans="1:24">
      <c r="A265" s="139" t="s">
        <v>817</v>
      </c>
      <c r="B265" s="177"/>
      <c r="C265" s="178"/>
      <c r="D265" s="179"/>
      <c r="E265" s="155">
        <f>E266+E267+E268+E269+E270+E271+E272+E273+E274+E275+E276+E277+E278+E279+E280+E281+E282+E283+E284+E285+E286+E287+E288+E289+E290+E291</f>
        <v>26</v>
      </c>
      <c r="F265" s="155"/>
      <c r="G265" s="155"/>
      <c r="H265" s="155"/>
      <c r="I265" s="155"/>
      <c r="J265" s="155"/>
      <c r="K265" s="155"/>
      <c r="L265" s="155"/>
      <c r="M265" s="155"/>
      <c r="N265" s="155"/>
      <c r="O265" s="155">
        <f>O266+O267+O268+O269+O270+O271+O272+O273+O274+O275+O276+O277+O278+O279+O280+O281+O282+O283+O284+O285+O286+O287+O288+O289+O290+O291</f>
        <v>1152.7</v>
      </c>
      <c r="P265" s="155">
        <f>P266+P267+P268+P269+P270+P271+P272+P273+P274+P275+P276+P277+P278+P279+P280+P281+P282+P283+P284+P285+P286+P287+P288+P289+P290+P291</f>
        <v>1152.7</v>
      </c>
      <c r="Q265" s="95"/>
      <c r="R265" s="95"/>
      <c r="S265" s="95"/>
      <c r="T265" s="95">
        <f>T266+T267+T268+T269+T270+T271+T272+T273+T274+T275+T276+T277+T278+T279+T280+T281+T282+T283+T284+T285+T286+T287+T288+T289+T290+T291</f>
        <v>1152.7</v>
      </c>
      <c r="U265" s="95"/>
      <c r="V265" s="95"/>
      <c r="W265" s="95"/>
      <c r="X265" s="69"/>
    </row>
    <row r="266" s="11" customFormat="true" ht="85" customHeight="true" spans="1:24">
      <c r="A266" s="75">
        <v>1</v>
      </c>
      <c r="B266" s="179" t="s">
        <v>818</v>
      </c>
      <c r="C266" s="178" t="s">
        <v>819</v>
      </c>
      <c r="D266" s="179" t="s">
        <v>820</v>
      </c>
      <c r="E266" s="155">
        <v>1</v>
      </c>
      <c r="F266" s="155" t="s">
        <v>50</v>
      </c>
      <c r="G266" s="155" t="s">
        <v>754</v>
      </c>
      <c r="H266" s="155" t="s">
        <v>39</v>
      </c>
      <c r="I266" s="155" t="s">
        <v>39</v>
      </c>
      <c r="J266" s="155" t="s">
        <v>39</v>
      </c>
      <c r="K266" s="183">
        <v>45</v>
      </c>
      <c r="L266" s="183">
        <v>179</v>
      </c>
      <c r="M266" s="139">
        <v>195</v>
      </c>
      <c r="N266" s="139">
        <v>1820</v>
      </c>
      <c r="O266" s="75">
        <v>51</v>
      </c>
      <c r="P266" s="155">
        <v>51</v>
      </c>
      <c r="Q266" s="78"/>
      <c r="R266" s="78"/>
      <c r="S266" s="78"/>
      <c r="T266" s="90">
        <v>51</v>
      </c>
      <c r="U266" s="78"/>
      <c r="V266" s="91" t="s">
        <v>136</v>
      </c>
      <c r="W266" s="78" t="s">
        <v>41</v>
      </c>
      <c r="X266" s="57" t="s">
        <v>68</v>
      </c>
    </row>
    <row r="267" s="11" customFormat="true" ht="92" customHeight="true" spans="1:24">
      <c r="A267" s="75">
        <v>2</v>
      </c>
      <c r="B267" s="179" t="s">
        <v>821</v>
      </c>
      <c r="C267" s="178" t="s">
        <v>822</v>
      </c>
      <c r="D267" s="179" t="s">
        <v>820</v>
      </c>
      <c r="E267" s="155">
        <v>1</v>
      </c>
      <c r="F267" s="155" t="s">
        <v>50</v>
      </c>
      <c r="G267" s="155" t="s">
        <v>310</v>
      </c>
      <c r="H267" s="155" t="s">
        <v>52</v>
      </c>
      <c r="I267" s="155" t="s">
        <v>39</v>
      </c>
      <c r="J267" s="155" t="s">
        <v>39</v>
      </c>
      <c r="K267" s="183">
        <v>13</v>
      </c>
      <c r="L267" s="183">
        <v>32</v>
      </c>
      <c r="M267" s="139">
        <v>173</v>
      </c>
      <c r="N267" s="139">
        <v>741</v>
      </c>
      <c r="O267" s="139">
        <v>20</v>
      </c>
      <c r="P267" s="155">
        <v>20</v>
      </c>
      <c r="Q267" s="78"/>
      <c r="R267" s="78"/>
      <c r="S267" s="78"/>
      <c r="T267" s="102">
        <v>20</v>
      </c>
      <c r="U267" s="78"/>
      <c r="V267" s="91" t="s">
        <v>136</v>
      </c>
      <c r="W267" s="78" t="s">
        <v>41</v>
      </c>
      <c r="X267" s="57" t="s">
        <v>68</v>
      </c>
    </row>
    <row r="268" s="11" customFormat="true" ht="85" customHeight="true" spans="1:24">
      <c r="A268" s="75">
        <v>3</v>
      </c>
      <c r="B268" s="179" t="s">
        <v>823</v>
      </c>
      <c r="C268" s="178" t="s">
        <v>824</v>
      </c>
      <c r="D268" s="179" t="s">
        <v>825</v>
      </c>
      <c r="E268" s="155">
        <v>1</v>
      </c>
      <c r="F268" s="155" t="s">
        <v>50</v>
      </c>
      <c r="G268" s="155" t="s">
        <v>826</v>
      </c>
      <c r="H268" s="155" t="s">
        <v>39</v>
      </c>
      <c r="I268" s="155" t="s">
        <v>39</v>
      </c>
      <c r="J268" s="155" t="s">
        <v>39</v>
      </c>
      <c r="K268" s="155">
        <v>4</v>
      </c>
      <c r="L268" s="155">
        <v>15</v>
      </c>
      <c r="M268" s="139">
        <v>216</v>
      </c>
      <c r="N268" s="139">
        <v>1080</v>
      </c>
      <c r="O268" s="75">
        <v>17.2</v>
      </c>
      <c r="P268" s="155">
        <v>17.2</v>
      </c>
      <c r="Q268" s="78"/>
      <c r="R268" s="78"/>
      <c r="S268" s="78"/>
      <c r="T268" s="90">
        <v>17.2</v>
      </c>
      <c r="U268" s="78"/>
      <c r="V268" s="91" t="s">
        <v>136</v>
      </c>
      <c r="W268" s="78" t="s">
        <v>41</v>
      </c>
      <c r="X268" s="57" t="s">
        <v>68</v>
      </c>
    </row>
    <row r="269" s="11" customFormat="true" ht="84" customHeight="true" spans="1:24">
      <c r="A269" s="75">
        <v>4</v>
      </c>
      <c r="B269" s="179" t="s">
        <v>827</v>
      </c>
      <c r="C269" s="178" t="s">
        <v>828</v>
      </c>
      <c r="D269" s="179" t="s">
        <v>820</v>
      </c>
      <c r="E269" s="155">
        <v>1</v>
      </c>
      <c r="F269" s="183" t="s">
        <v>50</v>
      </c>
      <c r="G269" s="183" t="s">
        <v>354</v>
      </c>
      <c r="H269" s="183" t="s">
        <v>52</v>
      </c>
      <c r="I269" s="155" t="s">
        <v>39</v>
      </c>
      <c r="J269" s="155" t="s">
        <v>39</v>
      </c>
      <c r="K269" s="183">
        <v>69</v>
      </c>
      <c r="L269" s="183">
        <v>163</v>
      </c>
      <c r="M269" s="183">
        <v>146</v>
      </c>
      <c r="N269" s="183">
        <v>387</v>
      </c>
      <c r="O269" s="75">
        <v>49</v>
      </c>
      <c r="P269" s="155">
        <v>49</v>
      </c>
      <c r="Q269" s="94"/>
      <c r="R269" s="94"/>
      <c r="S269" s="94"/>
      <c r="T269" s="90">
        <v>49</v>
      </c>
      <c r="U269" s="94"/>
      <c r="V269" s="91" t="s">
        <v>136</v>
      </c>
      <c r="W269" s="78" t="s">
        <v>41</v>
      </c>
      <c r="X269" s="57" t="s">
        <v>68</v>
      </c>
    </row>
    <row r="270" s="11" customFormat="true" ht="80" customHeight="true" spans="1:24">
      <c r="A270" s="75">
        <v>5</v>
      </c>
      <c r="B270" s="179" t="s">
        <v>829</v>
      </c>
      <c r="C270" s="178" t="s">
        <v>830</v>
      </c>
      <c r="D270" s="179" t="s">
        <v>820</v>
      </c>
      <c r="E270" s="155">
        <v>1</v>
      </c>
      <c r="F270" s="183" t="s">
        <v>50</v>
      </c>
      <c r="G270" s="183" t="s">
        <v>521</v>
      </c>
      <c r="H270" s="183" t="s">
        <v>39</v>
      </c>
      <c r="I270" s="155" t="s">
        <v>39</v>
      </c>
      <c r="J270" s="155" t="s">
        <v>39</v>
      </c>
      <c r="K270" s="183">
        <v>71</v>
      </c>
      <c r="L270" s="183">
        <v>220</v>
      </c>
      <c r="M270" s="183">
        <v>823</v>
      </c>
      <c r="N270" s="183">
        <v>3115</v>
      </c>
      <c r="O270" s="75">
        <v>30</v>
      </c>
      <c r="P270" s="155">
        <v>30</v>
      </c>
      <c r="Q270" s="94"/>
      <c r="R270" s="94"/>
      <c r="S270" s="94"/>
      <c r="T270" s="90">
        <v>30</v>
      </c>
      <c r="U270" s="94"/>
      <c r="V270" s="91" t="s">
        <v>136</v>
      </c>
      <c r="W270" s="78" t="s">
        <v>41</v>
      </c>
      <c r="X270" s="57" t="s">
        <v>68</v>
      </c>
    </row>
    <row r="271" s="11" customFormat="true" ht="80" customHeight="true" spans="1:24">
      <c r="A271" s="75">
        <v>6</v>
      </c>
      <c r="B271" s="179" t="s">
        <v>831</v>
      </c>
      <c r="C271" s="178" t="s">
        <v>832</v>
      </c>
      <c r="D271" s="179" t="s">
        <v>820</v>
      </c>
      <c r="E271" s="155">
        <v>1</v>
      </c>
      <c r="F271" s="183" t="s">
        <v>50</v>
      </c>
      <c r="G271" s="183" t="s">
        <v>521</v>
      </c>
      <c r="H271" s="183" t="s">
        <v>39</v>
      </c>
      <c r="I271" s="155" t="s">
        <v>39</v>
      </c>
      <c r="J271" s="155" t="s">
        <v>39</v>
      </c>
      <c r="K271" s="155">
        <v>77</v>
      </c>
      <c r="L271" s="155">
        <v>280</v>
      </c>
      <c r="M271" s="183">
        <v>505</v>
      </c>
      <c r="N271" s="183">
        <v>1966</v>
      </c>
      <c r="O271" s="75">
        <v>40</v>
      </c>
      <c r="P271" s="155">
        <v>40</v>
      </c>
      <c r="Q271" s="94"/>
      <c r="R271" s="94"/>
      <c r="S271" s="94"/>
      <c r="T271" s="90">
        <v>40</v>
      </c>
      <c r="U271" s="94"/>
      <c r="V271" s="91" t="s">
        <v>136</v>
      </c>
      <c r="W271" s="78" t="s">
        <v>41</v>
      </c>
      <c r="X271" s="57" t="s">
        <v>68</v>
      </c>
    </row>
    <row r="272" s="11" customFormat="true" ht="78" customHeight="true" spans="1:24">
      <c r="A272" s="75">
        <v>7</v>
      </c>
      <c r="B272" s="179" t="s">
        <v>833</v>
      </c>
      <c r="C272" s="178" t="s">
        <v>834</v>
      </c>
      <c r="D272" s="179" t="s">
        <v>820</v>
      </c>
      <c r="E272" s="155">
        <v>1</v>
      </c>
      <c r="F272" s="155" t="s">
        <v>72</v>
      </c>
      <c r="G272" s="155" t="s">
        <v>290</v>
      </c>
      <c r="H272" s="155" t="s">
        <v>52</v>
      </c>
      <c r="I272" s="155" t="s">
        <v>39</v>
      </c>
      <c r="J272" s="155" t="s">
        <v>39</v>
      </c>
      <c r="K272" s="155">
        <v>133</v>
      </c>
      <c r="L272" s="155">
        <v>475</v>
      </c>
      <c r="M272" s="189">
        <v>858</v>
      </c>
      <c r="N272" s="189">
        <v>3415</v>
      </c>
      <c r="O272" s="189">
        <v>38</v>
      </c>
      <c r="P272" s="189">
        <v>38</v>
      </c>
      <c r="Q272" s="191"/>
      <c r="R272" s="191"/>
      <c r="S272" s="191"/>
      <c r="T272" s="191">
        <v>38</v>
      </c>
      <c r="U272" s="193"/>
      <c r="V272" s="102" t="s">
        <v>83</v>
      </c>
      <c r="W272" s="78" t="s">
        <v>41</v>
      </c>
      <c r="X272" s="57" t="s">
        <v>68</v>
      </c>
    </row>
    <row r="273" s="11" customFormat="true" ht="80" customHeight="true" spans="1:24">
      <c r="A273" s="75">
        <v>8</v>
      </c>
      <c r="B273" s="179" t="s">
        <v>835</v>
      </c>
      <c r="C273" s="178" t="s">
        <v>836</v>
      </c>
      <c r="D273" s="179" t="s">
        <v>820</v>
      </c>
      <c r="E273" s="155">
        <v>1</v>
      </c>
      <c r="F273" s="184" t="s">
        <v>77</v>
      </c>
      <c r="G273" s="184" t="s">
        <v>97</v>
      </c>
      <c r="H273" s="155" t="s">
        <v>52</v>
      </c>
      <c r="I273" s="189" t="s">
        <v>39</v>
      </c>
      <c r="J273" s="189" t="s">
        <v>39</v>
      </c>
      <c r="K273" s="155">
        <v>260</v>
      </c>
      <c r="L273" s="155">
        <v>510</v>
      </c>
      <c r="M273" s="155">
        <v>1060</v>
      </c>
      <c r="N273" s="155">
        <v>3680</v>
      </c>
      <c r="O273" s="75">
        <v>18</v>
      </c>
      <c r="P273" s="155">
        <v>18</v>
      </c>
      <c r="Q273" s="95"/>
      <c r="R273" s="95"/>
      <c r="S273" s="95"/>
      <c r="T273" s="105">
        <v>18</v>
      </c>
      <c r="U273" s="105"/>
      <c r="V273" s="78" t="s">
        <v>92</v>
      </c>
      <c r="W273" s="78" t="s">
        <v>41</v>
      </c>
      <c r="X273" s="57" t="s">
        <v>68</v>
      </c>
    </row>
    <row r="274" s="11" customFormat="true" ht="81" customHeight="true" spans="1:24">
      <c r="A274" s="75">
        <v>9</v>
      </c>
      <c r="B274" s="179" t="s">
        <v>837</v>
      </c>
      <c r="C274" s="178" t="s">
        <v>838</v>
      </c>
      <c r="D274" s="179" t="s">
        <v>820</v>
      </c>
      <c r="E274" s="155">
        <v>1</v>
      </c>
      <c r="F274" s="155" t="s">
        <v>77</v>
      </c>
      <c r="G274" s="155" t="s">
        <v>226</v>
      </c>
      <c r="H274" s="155" t="s">
        <v>52</v>
      </c>
      <c r="I274" s="189" t="s">
        <v>39</v>
      </c>
      <c r="J274" s="189" t="s">
        <v>39</v>
      </c>
      <c r="K274" s="155">
        <v>56</v>
      </c>
      <c r="L274" s="155">
        <v>163</v>
      </c>
      <c r="M274" s="155">
        <v>637</v>
      </c>
      <c r="N274" s="155">
        <v>2241</v>
      </c>
      <c r="O274" s="155">
        <v>47</v>
      </c>
      <c r="P274" s="155">
        <v>47</v>
      </c>
      <c r="Q274" s="78"/>
      <c r="R274" s="78"/>
      <c r="S274" s="78"/>
      <c r="T274" s="95">
        <v>47</v>
      </c>
      <c r="U274" s="78"/>
      <c r="V274" s="78" t="s">
        <v>92</v>
      </c>
      <c r="W274" s="78" t="s">
        <v>41</v>
      </c>
      <c r="X274" s="57" t="s">
        <v>68</v>
      </c>
    </row>
    <row r="275" s="11" customFormat="true" ht="79" customHeight="true" spans="1:24">
      <c r="A275" s="75">
        <v>10</v>
      </c>
      <c r="B275" s="179" t="s">
        <v>839</v>
      </c>
      <c r="C275" s="180" t="s">
        <v>840</v>
      </c>
      <c r="D275" s="179" t="s">
        <v>820</v>
      </c>
      <c r="E275" s="155">
        <v>1</v>
      </c>
      <c r="F275" s="155" t="s">
        <v>77</v>
      </c>
      <c r="G275" s="155" t="s">
        <v>641</v>
      </c>
      <c r="H275" s="155" t="s">
        <v>52</v>
      </c>
      <c r="I275" s="155" t="s">
        <v>39</v>
      </c>
      <c r="J275" s="155" t="s">
        <v>39</v>
      </c>
      <c r="K275" s="155">
        <v>57</v>
      </c>
      <c r="L275" s="155">
        <v>169</v>
      </c>
      <c r="M275" s="155">
        <v>276</v>
      </c>
      <c r="N275" s="155">
        <v>1067</v>
      </c>
      <c r="O275" s="155">
        <v>50</v>
      </c>
      <c r="P275" s="155">
        <v>50</v>
      </c>
      <c r="Q275" s="78"/>
      <c r="R275" s="78"/>
      <c r="S275" s="78"/>
      <c r="T275" s="78">
        <v>50</v>
      </c>
      <c r="U275" s="78"/>
      <c r="V275" s="78" t="s">
        <v>92</v>
      </c>
      <c r="W275" s="78" t="s">
        <v>41</v>
      </c>
      <c r="X275" s="57" t="s">
        <v>68</v>
      </c>
    </row>
    <row r="276" s="14" customFormat="true" ht="125" customHeight="true" spans="1:24">
      <c r="A276" s="75">
        <v>11</v>
      </c>
      <c r="B276" s="179" t="s">
        <v>841</v>
      </c>
      <c r="C276" s="180" t="s">
        <v>842</v>
      </c>
      <c r="D276" s="179" t="s">
        <v>825</v>
      </c>
      <c r="E276" s="155">
        <v>1</v>
      </c>
      <c r="F276" s="155" t="s">
        <v>77</v>
      </c>
      <c r="G276" s="155" t="s">
        <v>563</v>
      </c>
      <c r="H276" s="155" t="s">
        <v>52</v>
      </c>
      <c r="I276" s="155" t="s">
        <v>39</v>
      </c>
      <c r="J276" s="155" t="s">
        <v>39</v>
      </c>
      <c r="K276" s="155">
        <v>47</v>
      </c>
      <c r="L276" s="155">
        <v>138</v>
      </c>
      <c r="M276" s="155">
        <v>232</v>
      </c>
      <c r="N276" s="155">
        <v>835</v>
      </c>
      <c r="O276" s="155">
        <v>85</v>
      </c>
      <c r="P276" s="155">
        <v>85</v>
      </c>
      <c r="Q276" s="167"/>
      <c r="R276" s="167"/>
      <c r="S276" s="167"/>
      <c r="T276" s="167">
        <v>85</v>
      </c>
      <c r="U276" s="167"/>
      <c r="V276" s="78" t="s">
        <v>92</v>
      </c>
      <c r="W276" s="78" t="s">
        <v>93</v>
      </c>
      <c r="X276" s="194" t="s">
        <v>68</v>
      </c>
    </row>
    <row r="277" s="14" customFormat="true" ht="81" customHeight="true" spans="1:24">
      <c r="A277" s="75">
        <v>12</v>
      </c>
      <c r="B277" s="181" t="s">
        <v>843</v>
      </c>
      <c r="C277" s="182" t="s">
        <v>844</v>
      </c>
      <c r="D277" s="179" t="s">
        <v>820</v>
      </c>
      <c r="E277" s="185">
        <v>1</v>
      </c>
      <c r="F277" s="185" t="s">
        <v>37</v>
      </c>
      <c r="G277" s="185" t="s">
        <v>230</v>
      </c>
      <c r="H277" s="185" t="s">
        <v>52</v>
      </c>
      <c r="I277" s="185" t="s">
        <v>39</v>
      </c>
      <c r="J277" s="185" t="s">
        <v>39</v>
      </c>
      <c r="K277" s="185">
        <v>223</v>
      </c>
      <c r="L277" s="185">
        <v>699</v>
      </c>
      <c r="M277" s="185">
        <v>1647</v>
      </c>
      <c r="N277" s="185">
        <v>6050</v>
      </c>
      <c r="O277" s="185">
        <v>17</v>
      </c>
      <c r="P277" s="190">
        <v>17</v>
      </c>
      <c r="Q277" s="95"/>
      <c r="R277" s="95"/>
      <c r="S277" s="95"/>
      <c r="T277" s="192">
        <v>17</v>
      </c>
      <c r="U277" s="195"/>
      <c r="V277" s="95" t="s">
        <v>121</v>
      </c>
      <c r="W277" s="196" t="s">
        <v>41</v>
      </c>
      <c r="X277" s="197" t="s">
        <v>68</v>
      </c>
    </row>
    <row r="278" s="14" customFormat="true" ht="104" customHeight="true" spans="1:24">
      <c r="A278" s="75">
        <v>13</v>
      </c>
      <c r="B278" s="179" t="s">
        <v>845</v>
      </c>
      <c r="C278" s="178" t="s">
        <v>846</v>
      </c>
      <c r="D278" s="179" t="s">
        <v>820</v>
      </c>
      <c r="E278" s="183">
        <v>1</v>
      </c>
      <c r="F278" s="139" t="s">
        <v>181</v>
      </c>
      <c r="G278" s="139" t="s">
        <v>198</v>
      </c>
      <c r="H278" s="139" t="s">
        <v>39</v>
      </c>
      <c r="I278" s="139" t="s">
        <v>39</v>
      </c>
      <c r="J278" s="139" t="s">
        <v>39</v>
      </c>
      <c r="K278" s="75">
        <v>68</v>
      </c>
      <c r="L278" s="75">
        <v>286</v>
      </c>
      <c r="M278" s="139">
        <v>865</v>
      </c>
      <c r="N278" s="139">
        <v>3156</v>
      </c>
      <c r="O278" s="75">
        <v>37</v>
      </c>
      <c r="P278" s="75">
        <v>37</v>
      </c>
      <c r="Q278" s="78"/>
      <c r="R278" s="78"/>
      <c r="S278" s="78"/>
      <c r="T278" s="90">
        <v>37</v>
      </c>
      <c r="U278" s="78"/>
      <c r="V278" s="102" t="s">
        <v>184</v>
      </c>
      <c r="W278" s="78" t="s">
        <v>41</v>
      </c>
      <c r="X278" s="57" t="s">
        <v>68</v>
      </c>
    </row>
    <row r="279" s="14" customFormat="true" ht="81" customHeight="true" spans="1:24">
      <c r="A279" s="75">
        <v>14</v>
      </c>
      <c r="B279" s="179" t="s">
        <v>847</v>
      </c>
      <c r="C279" s="178" t="s">
        <v>848</v>
      </c>
      <c r="D279" s="179" t="s">
        <v>820</v>
      </c>
      <c r="E279" s="155">
        <v>1</v>
      </c>
      <c r="F279" s="139" t="s">
        <v>181</v>
      </c>
      <c r="G279" s="139" t="s">
        <v>388</v>
      </c>
      <c r="H279" s="139" t="s">
        <v>39</v>
      </c>
      <c r="I279" s="75" t="s">
        <v>39</v>
      </c>
      <c r="J279" s="75" t="s">
        <v>39</v>
      </c>
      <c r="K279" s="75">
        <v>8</v>
      </c>
      <c r="L279" s="75">
        <v>26</v>
      </c>
      <c r="M279" s="75">
        <v>342</v>
      </c>
      <c r="N279" s="75">
        <v>1210</v>
      </c>
      <c r="O279" s="75">
        <v>7</v>
      </c>
      <c r="P279" s="75">
        <v>7</v>
      </c>
      <c r="Q279" s="102"/>
      <c r="R279" s="78"/>
      <c r="S279" s="78"/>
      <c r="T279" s="90">
        <v>7</v>
      </c>
      <c r="U279" s="78"/>
      <c r="V279" s="102" t="s">
        <v>184</v>
      </c>
      <c r="W279" s="78" t="s">
        <v>41</v>
      </c>
      <c r="X279" s="57" t="s">
        <v>68</v>
      </c>
    </row>
    <row r="280" s="14" customFormat="true" ht="101" customHeight="true" spans="1:24">
      <c r="A280" s="75">
        <v>15</v>
      </c>
      <c r="B280" s="179" t="s">
        <v>849</v>
      </c>
      <c r="C280" s="179" t="s">
        <v>850</v>
      </c>
      <c r="D280" s="179" t="s">
        <v>820</v>
      </c>
      <c r="E280" s="155">
        <v>1</v>
      </c>
      <c r="F280" s="139" t="s">
        <v>181</v>
      </c>
      <c r="G280" s="139" t="s">
        <v>286</v>
      </c>
      <c r="H280" s="139" t="s">
        <v>39</v>
      </c>
      <c r="I280" s="139" t="s">
        <v>39</v>
      </c>
      <c r="J280" s="139" t="s">
        <v>39</v>
      </c>
      <c r="K280" s="75">
        <v>48</v>
      </c>
      <c r="L280" s="75">
        <v>175</v>
      </c>
      <c r="M280" s="75">
        <v>494</v>
      </c>
      <c r="N280" s="75">
        <v>1901</v>
      </c>
      <c r="O280" s="75">
        <v>39</v>
      </c>
      <c r="P280" s="75">
        <v>39</v>
      </c>
      <c r="Q280" s="102"/>
      <c r="R280" s="78"/>
      <c r="S280" s="78"/>
      <c r="T280" s="90">
        <v>39</v>
      </c>
      <c r="U280" s="78"/>
      <c r="V280" s="198" t="s">
        <v>184</v>
      </c>
      <c r="W280" s="198" t="s">
        <v>115</v>
      </c>
      <c r="X280" s="57" t="s">
        <v>68</v>
      </c>
    </row>
    <row r="281" s="14" customFormat="true" ht="80" customHeight="true" spans="1:24">
      <c r="A281" s="75">
        <v>16</v>
      </c>
      <c r="B281" s="179" t="s">
        <v>851</v>
      </c>
      <c r="C281" s="179" t="s">
        <v>852</v>
      </c>
      <c r="D281" s="179" t="s">
        <v>820</v>
      </c>
      <c r="E281" s="155">
        <v>1</v>
      </c>
      <c r="F281" s="139" t="s">
        <v>181</v>
      </c>
      <c r="G281" s="139" t="s">
        <v>182</v>
      </c>
      <c r="H281" s="139" t="s">
        <v>39</v>
      </c>
      <c r="I281" s="139" t="s">
        <v>39</v>
      </c>
      <c r="J281" s="139" t="s">
        <v>39</v>
      </c>
      <c r="K281" s="139">
        <v>48</v>
      </c>
      <c r="L281" s="139">
        <v>165</v>
      </c>
      <c r="M281" s="139">
        <v>468</v>
      </c>
      <c r="N281" s="75">
        <v>2139</v>
      </c>
      <c r="O281" s="75">
        <v>19</v>
      </c>
      <c r="P281" s="75">
        <v>19</v>
      </c>
      <c r="Q281" s="102"/>
      <c r="R281" s="102"/>
      <c r="S281" s="102"/>
      <c r="T281" s="98">
        <v>19</v>
      </c>
      <c r="U281" s="102"/>
      <c r="V281" s="198" t="s">
        <v>184</v>
      </c>
      <c r="W281" s="198" t="s">
        <v>115</v>
      </c>
      <c r="X281" s="57" t="s">
        <v>68</v>
      </c>
    </row>
    <row r="282" s="14" customFormat="true" ht="111" customHeight="true" spans="1:24">
      <c r="A282" s="75">
        <v>17</v>
      </c>
      <c r="B282" s="179" t="s">
        <v>853</v>
      </c>
      <c r="C282" s="179" t="s">
        <v>854</v>
      </c>
      <c r="D282" s="179" t="s">
        <v>820</v>
      </c>
      <c r="E282" s="155">
        <v>1</v>
      </c>
      <c r="F282" s="139" t="s">
        <v>181</v>
      </c>
      <c r="G282" s="139" t="s">
        <v>398</v>
      </c>
      <c r="H282" s="139" t="s">
        <v>39</v>
      </c>
      <c r="I282" s="139" t="s">
        <v>39</v>
      </c>
      <c r="J282" s="139" t="s">
        <v>39</v>
      </c>
      <c r="K282" s="139">
        <v>4</v>
      </c>
      <c r="L282" s="139">
        <v>17</v>
      </c>
      <c r="M282" s="139">
        <v>524</v>
      </c>
      <c r="N282" s="139">
        <v>2320</v>
      </c>
      <c r="O282" s="139">
        <v>40</v>
      </c>
      <c r="P282" s="139">
        <v>40</v>
      </c>
      <c r="Q282" s="102"/>
      <c r="R282" s="102"/>
      <c r="S282" s="102"/>
      <c r="T282" s="162">
        <v>40</v>
      </c>
      <c r="U282" s="102"/>
      <c r="V282" s="198" t="s">
        <v>184</v>
      </c>
      <c r="W282" s="198" t="s">
        <v>115</v>
      </c>
      <c r="X282" s="57" t="s">
        <v>68</v>
      </c>
    </row>
    <row r="283" s="11" customFormat="true" ht="88" customHeight="true" spans="1:24">
      <c r="A283" s="75">
        <v>18</v>
      </c>
      <c r="B283" s="155" t="s">
        <v>855</v>
      </c>
      <c r="C283" s="178" t="s">
        <v>856</v>
      </c>
      <c r="D283" s="179" t="s">
        <v>857</v>
      </c>
      <c r="E283" s="186">
        <v>1</v>
      </c>
      <c r="F283" s="139" t="s">
        <v>181</v>
      </c>
      <c r="G283" s="155" t="s">
        <v>299</v>
      </c>
      <c r="H283" s="155" t="s">
        <v>39</v>
      </c>
      <c r="I283" s="155" t="s">
        <v>39</v>
      </c>
      <c r="J283" s="155" t="s">
        <v>39</v>
      </c>
      <c r="K283" s="155">
        <v>63</v>
      </c>
      <c r="L283" s="155">
        <v>218</v>
      </c>
      <c r="M283" s="155">
        <v>1120</v>
      </c>
      <c r="N283" s="155">
        <v>4237</v>
      </c>
      <c r="O283" s="75">
        <v>48</v>
      </c>
      <c r="P283" s="75">
        <v>48</v>
      </c>
      <c r="Q283" s="90"/>
      <c r="R283" s="102"/>
      <c r="S283" s="102"/>
      <c r="T283" s="90">
        <v>48</v>
      </c>
      <c r="U283" s="102"/>
      <c r="V283" s="198" t="s">
        <v>184</v>
      </c>
      <c r="W283" s="198" t="s">
        <v>115</v>
      </c>
      <c r="X283" s="57" t="s">
        <v>68</v>
      </c>
    </row>
    <row r="284" s="11" customFormat="true" ht="92" customHeight="true" spans="1:24">
      <c r="A284" s="75">
        <v>19</v>
      </c>
      <c r="B284" s="155" t="s">
        <v>858</v>
      </c>
      <c r="C284" s="178" t="s">
        <v>859</v>
      </c>
      <c r="D284" s="179" t="s">
        <v>860</v>
      </c>
      <c r="E284" s="186">
        <v>1</v>
      </c>
      <c r="F284" s="139" t="s">
        <v>181</v>
      </c>
      <c r="G284" s="155" t="s">
        <v>384</v>
      </c>
      <c r="H284" s="155" t="s">
        <v>39</v>
      </c>
      <c r="I284" s="155" t="s">
        <v>39</v>
      </c>
      <c r="J284" s="155" t="s">
        <v>39</v>
      </c>
      <c r="K284" s="155">
        <v>52</v>
      </c>
      <c r="L284" s="155">
        <v>625</v>
      </c>
      <c r="M284" s="155">
        <v>883</v>
      </c>
      <c r="N284" s="155">
        <v>3512</v>
      </c>
      <c r="O284" s="75">
        <v>78</v>
      </c>
      <c r="P284" s="75">
        <v>78</v>
      </c>
      <c r="Q284" s="90"/>
      <c r="R284" s="102"/>
      <c r="S284" s="102"/>
      <c r="T284" s="90">
        <v>78</v>
      </c>
      <c r="U284" s="102"/>
      <c r="V284" s="198" t="s">
        <v>184</v>
      </c>
      <c r="W284" s="198" t="s">
        <v>115</v>
      </c>
      <c r="X284" s="57" t="s">
        <v>68</v>
      </c>
    </row>
    <row r="285" s="11" customFormat="true" ht="105" customHeight="true" spans="1:24">
      <c r="A285" s="75">
        <v>20</v>
      </c>
      <c r="B285" s="155" t="s">
        <v>861</v>
      </c>
      <c r="C285" s="178" t="s">
        <v>862</v>
      </c>
      <c r="D285" s="179" t="s">
        <v>820</v>
      </c>
      <c r="E285" s="186">
        <v>1</v>
      </c>
      <c r="F285" s="139" t="s">
        <v>181</v>
      </c>
      <c r="G285" s="155" t="s">
        <v>425</v>
      </c>
      <c r="H285" s="155" t="s">
        <v>39</v>
      </c>
      <c r="I285" s="155" t="s">
        <v>39</v>
      </c>
      <c r="J285" s="155" t="s">
        <v>39</v>
      </c>
      <c r="K285" s="155">
        <v>43</v>
      </c>
      <c r="L285" s="155">
        <v>155</v>
      </c>
      <c r="M285" s="155">
        <v>588</v>
      </c>
      <c r="N285" s="155">
        <v>2236</v>
      </c>
      <c r="O285" s="75">
        <v>46</v>
      </c>
      <c r="P285" s="75">
        <v>46</v>
      </c>
      <c r="Q285" s="90"/>
      <c r="R285" s="102"/>
      <c r="S285" s="102"/>
      <c r="T285" s="90">
        <v>46</v>
      </c>
      <c r="U285" s="102"/>
      <c r="V285" s="198" t="s">
        <v>184</v>
      </c>
      <c r="W285" s="198" t="s">
        <v>115</v>
      </c>
      <c r="X285" s="57" t="s">
        <v>68</v>
      </c>
    </row>
    <row r="286" s="11" customFormat="true" ht="91" customHeight="true" spans="1:24">
      <c r="A286" s="75">
        <v>21</v>
      </c>
      <c r="B286" s="155" t="s">
        <v>863</v>
      </c>
      <c r="C286" s="178" t="s">
        <v>864</v>
      </c>
      <c r="D286" s="179" t="s">
        <v>865</v>
      </c>
      <c r="E286" s="186">
        <v>1</v>
      </c>
      <c r="F286" s="139" t="s">
        <v>181</v>
      </c>
      <c r="G286" s="155" t="s">
        <v>388</v>
      </c>
      <c r="H286" s="155" t="s">
        <v>39</v>
      </c>
      <c r="I286" s="155" t="s">
        <v>39</v>
      </c>
      <c r="J286" s="155" t="s">
        <v>39</v>
      </c>
      <c r="K286" s="155">
        <v>72</v>
      </c>
      <c r="L286" s="155">
        <v>208</v>
      </c>
      <c r="M286" s="155">
        <v>785</v>
      </c>
      <c r="N286" s="155">
        <v>2810</v>
      </c>
      <c r="O286" s="75">
        <v>43</v>
      </c>
      <c r="P286" s="75">
        <v>43</v>
      </c>
      <c r="Q286" s="90"/>
      <c r="R286" s="102"/>
      <c r="S286" s="102"/>
      <c r="T286" s="90">
        <v>43</v>
      </c>
      <c r="U286" s="102"/>
      <c r="V286" s="198" t="s">
        <v>184</v>
      </c>
      <c r="W286" s="198" t="s">
        <v>115</v>
      </c>
      <c r="X286" s="57" t="s">
        <v>68</v>
      </c>
    </row>
    <row r="287" s="11" customFormat="true" ht="91" customHeight="true" spans="1:24">
      <c r="A287" s="75">
        <v>22</v>
      </c>
      <c r="B287" s="179" t="s">
        <v>866</v>
      </c>
      <c r="C287" s="178" t="s">
        <v>867</v>
      </c>
      <c r="D287" s="179" t="s">
        <v>868</v>
      </c>
      <c r="E287" s="187">
        <v>1</v>
      </c>
      <c r="F287" s="155" t="s">
        <v>56</v>
      </c>
      <c r="G287" s="139" t="s">
        <v>57</v>
      </c>
      <c r="H287" s="139" t="s">
        <v>52</v>
      </c>
      <c r="I287" s="139" t="s">
        <v>39</v>
      </c>
      <c r="J287" s="139" t="s">
        <v>39</v>
      </c>
      <c r="K287" s="139" t="s">
        <v>869</v>
      </c>
      <c r="L287" s="139">
        <v>144</v>
      </c>
      <c r="M287" s="139">
        <v>185</v>
      </c>
      <c r="N287" s="139">
        <v>693</v>
      </c>
      <c r="O287" s="75">
        <v>87</v>
      </c>
      <c r="P287" s="75">
        <v>87</v>
      </c>
      <c r="Q287" s="90"/>
      <c r="R287" s="102"/>
      <c r="S287" s="102"/>
      <c r="T287" s="90">
        <v>87</v>
      </c>
      <c r="U287" s="102"/>
      <c r="V287" s="133" t="s">
        <v>56</v>
      </c>
      <c r="W287" s="199" t="s">
        <v>115</v>
      </c>
      <c r="X287" s="57" t="s">
        <v>68</v>
      </c>
    </row>
    <row r="288" s="11" customFormat="true" ht="112" customHeight="true" spans="1:24">
      <c r="A288" s="75">
        <v>23</v>
      </c>
      <c r="B288" s="179" t="s">
        <v>870</v>
      </c>
      <c r="C288" s="178" t="s">
        <v>871</v>
      </c>
      <c r="D288" s="179" t="s">
        <v>872</v>
      </c>
      <c r="E288" s="187">
        <v>1</v>
      </c>
      <c r="F288" s="139" t="s">
        <v>181</v>
      </c>
      <c r="G288" s="139" t="s">
        <v>182</v>
      </c>
      <c r="H288" s="139" t="s">
        <v>39</v>
      </c>
      <c r="I288" s="139" t="s">
        <v>39</v>
      </c>
      <c r="J288" s="139" t="s">
        <v>39</v>
      </c>
      <c r="K288" s="139">
        <v>12</v>
      </c>
      <c r="L288" s="139">
        <v>32</v>
      </c>
      <c r="M288" s="139">
        <v>885</v>
      </c>
      <c r="N288" s="139">
        <v>3183</v>
      </c>
      <c r="O288" s="75">
        <v>52</v>
      </c>
      <c r="P288" s="75">
        <v>52</v>
      </c>
      <c r="Q288" s="90"/>
      <c r="R288" s="102"/>
      <c r="S288" s="102"/>
      <c r="T288" s="90">
        <v>52</v>
      </c>
      <c r="U288" s="102"/>
      <c r="V288" s="162" t="s">
        <v>873</v>
      </c>
      <c r="W288" s="199" t="s">
        <v>115</v>
      </c>
      <c r="X288" s="57" t="s">
        <v>68</v>
      </c>
    </row>
    <row r="289" s="14" customFormat="true" ht="90" customHeight="true" spans="1:24">
      <c r="A289" s="75">
        <v>24</v>
      </c>
      <c r="B289" s="179" t="s">
        <v>874</v>
      </c>
      <c r="C289" s="178" t="s">
        <v>875</v>
      </c>
      <c r="D289" s="179" t="s">
        <v>820</v>
      </c>
      <c r="E289" s="155">
        <v>1</v>
      </c>
      <c r="F289" s="155" t="s">
        <v>66</v>
      </c>
      <c r="G289" s="155" t="s">
        <v>876</v>
      </c>
      <c r="H289" s="155" t="s">
        <v>52</v>
      </c>
      <c r="I289" s="155" t="s">
        <v>39</v>
      </c>
      <c r="J289" s="155" t="s">
        <v>39</v>
      </c>
      <c r="K289" s="155">
        <v>394</v>
      </c>
      <c r="L289" s="155">
        <v>1257</v>
      </c>
      <c r="M289" s="155">
        <v>3038</v>
      </c>
      <c r="N289" s="155">
        <v>12612</v>
      </c>
      <c r="O289" s="155">
        <v>35</v>
      </c>
      <c r="P289" s="75">
        <v>35</v>
      </c>
      <c r="Q289" s="90"/>
      <c r="R289" s="102"/>
      <c r="S289" s="102"/>
      <c r="T289" s="90">
        <v>35</v>
      </c>
      <c r="U289" s="95"/>
      <c r="V289" s="133" t="s">
        <v>109</v>
      </c>
      <c r="W289" s="102" t="s">
        <v>115</v>
      </c>
      <c r="X289" s="57" t="s">
        <v>68</v>
      </c>
    </row>
    <row r="290" s="11" customFormat="true" ht="144" customHeight="true" spans="1:24">
      <c r="A290" s="75">
        <v>25</v>
      </c>
      <c r="B290" s="179" t="s">
        <v>877</v>
      </c>
      <c r="C290" s="178" t="s">
        <v>878</v>
      </c>
      <c r="D290" s="179" t="s">
        <v>879</v>
      </c>
      <c r="E290" s="155">
        <v>1</v>
      </c>
      <c r="F290" s="155" t="s">
        <v>61</v>
      </c>
      <c r="G290" s="155" t="s">
        <v>62</v>
      </c>
      <c r="H290" s="155" t="s">
        <v>52</v>
      </c>
      <c r="I290" s="155" t="s">
        <v>39</v>
      </c>
      <c r="J290" s="155" t="s">
        <v>39</v>
      </c>
      <c r="K290" s="155">
        <v>147</v>
      </c>
      <c r="L290" s="155">
        <v>506</v>
      </c>
      <c r="M290" s="155">
        <v>781</v>
      </c>
      <c r="N290" s="155">
        <v>2911</v>
      </c>
      <c r="O290" s="75">
        <v>44.5</v>
      </c>
      <c r="P290" s="75">
        <v>44.5</v>
      </c>
      <c r="Q290" s="102"/>
      <c r="R290" s="102"/>
      <c r="S290" s="102"/>
      <c r="T290" s="90">
        <v>44.5</v>
      </c>
      <c r="U290" s="95"/>
      <c r="V290" s="95" t="s">
        <v>114</v>
      </c>
      <c r="W290" s="102" t="s">
        <v>115</v>
      </c>
      <c r="X290" s="57" t="s">
        <v>68</v>
      </c>
    </row>
    <row r="291" s="11" customFormat="true" ht="128" customHeight="true" spans="1:24">
      <c r="A291" s="139" t="s">
        <v>390</v>
      </c>
      <c r="B291" s="179" t="s">
        <v>818</v>
      </c>
      <c r="C291" s="178" t="s">
        <v>880</v>
      </c>
      <c r="D291" s="179" t="s">
        <v>881</v>
      </c>
      <c r="E291" s="155">
        <v>1</v>
      </c>
      <c r="F291" s="155" t="s">
        <v>50</v>
      </c>
      <c r="G291" s="155" t="s">
        <v>147</v>
      </c>
      <c r="H291" s="155" t="s">
        <v>52</v>
      </c>
      <c r="I291" s="155" t="s">
        <v>39</v>
      </c>
      <c r="J291" s="155" t="s">
        <v>39</v>
      </c>
      <c r="K291" s="183">
        <v>179</v>
      </c>
      <c r="L291" s="183">
        <v>716</v>
      </c>
      <c r="M291" s="139">
        <v>556</v>
      </c>
      <c r="N291" s="139">
        <v>2330</v>
      </c>
      <c r="O291" s="75">
        <v>115</v>
      </c>
      <c r="P291" s="155">
        <v>115</v>
      </c>
      <c r="Q291" s="78"/>
      <c r="R291" s="78"/>
      <c r="S291" s="78"/>
      <c r="T291" s="90">
        <v>115</v>
      </c>
      <c r="U291" s="78"/>
      <c r="V291" s="95" t="s">
        <v>882</v>
      </c>
      <c r="W291" s="78" t="s">
        <v>809</v>
      </c>
      <c r="X291" s="57" t="s">
        <v>68</v>
      </c>
    </row>
    <row r="292" s="11" customFormat="true" ht="22" customHeight="true" spans="1:24">
      <c r="A292" s="139" t="s">
        <v>883</v>
      </c>
      <c r="B292" s="179"/>
      <c r="C292" s="178"/>
      <c r="D292" s="179"/>
      <c r="E292" s="155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02"/>
      <c r="R292" s="102"/>
      <c r="S292" s="102"/>
      <c r="T292" s="102"/>
      <c r="U292" s="95"/>
      <c r="V292" s="78"/>
      <c r="W292" s="78"/>
      <c r="X292" s="69"/>
    </row>
    <row r="293" s="11" customFormat="true" ht="34" customHeight="true" spans="1:24">
      <c r="A293" s="139" t="s">
        <v>884</v>
      </c>
      <c r="B293" s="177"/>
      <c r="C293" s="178"/>
      <c r="D293" s="179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95"/>
      <c r="R293" s="95"/>
      <c r="S293" s="95"/>
      <c r="T293" s="95"/>
      <c r="U293" s="95"/>
      <c r="V293" s="95"/>
      <c r="W293" s="95"/>
      <c r="X293" s="69"/>
    </row>
    <row r="294" s="11" customFormat="true" ht="34" customHeight="true" spans="1:24">
      <c r="A294" s="139" t="s">
        <v>885</v>
      </c>
      <c r="B294" s="177"/>
      <c r="C294" s="178"/>
      <c r="D294" s="179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95"/>
      <c r="R294" s="95"/>
      <c r="S294" s="95"/>
      <c r="T294" s="95"/>
      <c r="U294" s="95"/>
      <c r="V294" s="95"/>
      <c r="W294" s="95"/>
      <c r="X294" s="69"/>
    </row>
    <row r="295" s="11" customFormat="true" ht="67" customHeight="true" spans="1:24">
      <c r="A295" s="139" t="s">
        <v>886</v>
      </c>
      <c r="B295" s="177"/>
      <c r="C295" s="178"/>
      <c r="D295" s="179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95"/>
      <c r="R295" s="95"/>
      <c r="S295" s="95"/>
      <c r="T295" s="95"/>
      <c r="U295" s="95"/>
      <c r="V295" s="95"/>
      <c r="W295" s="95"/>
      <c r="X295" s="69"/>
    </row>
    <row r="296" s="11" customFormat="true" ht="20" customHeight="true" spans="1:24">
      <c r="A296" s="139" t="s">
        <v>887</v>
      </c>
      <c r="B296" s="177"/>
      <c r="C296" s="178"/>
      <c r="D296" s="179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95"/>
      <c r="R296" s="95"/>
      <c r="S296" s="95"/>
      <c r="T296" s="95"/>
      <c r="U296" s="95"/>
      <c r="V296" s="95"/>
      <c r="W296" s="95"/>
      <c r="X296" s="69"/>
    </row>
    <row r="297" s="11" customFormat="true" ht="52" customHeight="true" spans="1:24">
      <c r="A297" s="139" t="s">
        <v>888</v>
      </c>
      <c r="B297" s="177"/>
      <c r="C297" s="178"/>
      <c r="D297" s="179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95"/>
      <c r="R297" s="95"/>
      <c r="S297" s="95"/>
      <c r="T297" s="95"/>
      <c r="U297" s="95"/>
      <c r="V297" s="95"/>
      <c r="W297" s="95"/>
      <c r="X297" s="69"/>
    </row>
    <row r="298" s="11" customFormat="true" ht="89" customHeight="true" spans="1:24">
      <c r="A298" s="139" t="s">
        <v>889</v>
      </c>
      <c r="B298" s="177"/>
      <c r="C298" s="178"/>
      <c r="D298" s="179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95"/>
      <c r="R298" s="95"/>
      <c r="S298" s="95"/>
      <c r="T298" s="95"/>
      <c r="U298" s="95"/>
      <c r="V298" s="95"/>
      <c r="W298" s="95"/>
      <c r="X298" s="69"/>
    </row>
    <row r="299" s="11" customFormat="true" ht="17" customHeight="true" spans="1:24">
      <c r="A299" s="155" t="s">
        <v>890</v>
      </c>
      <c r="B299" s="179"/>
      <c r="C299" s="178"/>
      <c r="D299" s="179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95"/>
      <c r="R299" s="95"/>
      <c r="S299" s="95"/>
      <c r="T299" s="95"/>
      <c r="U299" s="95"/>
      <c r="V299" s="95"/>
      <c r="W299" s="95"/>
      <c r="X299" s="69"/>
    </row>
    <row r="300" s="11" customFormat="true" ht="17" customHeight="true" spans="1:24">
      <c r="A300" s="139" t="s">
        <v>891</v>
      </c>
      <c r="B300" s="179"/>
      <c r="C300" s="178"/>
      <c r="D300" s="179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95"/>
      <c r="R300" s="95"/>
      <c r="S300" s="95"/>
      <c r="T300" s="95"/>
      <c r="U300" s="95"/>
      <c r="V300" s="95"/>
      <c r="W300" s="95"/>
      <c r="X300" s="69"/>
    </row>
    <row r="301" s="11" customFormat="true" ht="17" customHeight="true" spans="1:24">
      <c r="A301" s="139" t="s">
        <v>892</v>
      </c>
      <c r="B301" s="177"/>
      <c r="C301" s="178"/>
      <c r="D301" s="179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95"/>
      <c r="R301" s="95"/>
      <c r="S301" s="95"/>
      <c r="T301" s="95"/>
      <c r="U301" s="95"/>
      <c r="V301" s="95"/>
      <c r="W301" s="95"/>
      <c r="X301" s="69"/>
    </row>
    <row r="302" s="7" customFormat="true" spans="1:24">
      <c r="A302" s="56"/>
      <c r="B302" s="71"/>
      <c r="C302" s="72"/>
      <c r="D302" s="73"/>
      <c r="E302" s="161"/>
      <c r="F302" s="99"/>
      <c r="G302" s="99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73"/>
    </row>
    <row r="303" s="11" customFormat="true" ht="33" customHeight="true" spans="1:24">
      <c r="A303" s="49" t="s">
        <v>893</v>
      </c>
      <c r="B303" s="71"/>
      <c r="C303" s="68"/>
      <c r="D303" s="69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69"/>
    </row>
    <row r="304" s="7" customFormat="true" spans="1:24">
      <c r="A304" s="56"/>
      <c r="B304" s="63"/>
      <c r="C304" s="72"/>
      <c r="D304" s="73"/>
      <c r="E304" s="161"/>
      <c r="F304" s="99"/>
      <c r="G304" s="99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73"/>
    </row>
    <row r="305" s="11" customFormat="true" ht="33" customHeight="true" spans="1:24">
      <c r="A305" s="49" t="s">
        <v>894</v>
      </c>
      <c r="B305" s="71"/>
      <c r="C305" s="68"/>
      <c r="D305" s="69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69"/>
    </row>
    <row r="306" s="11" customFormat="true" spans="1:24">
      <c r="A306" s="141" t="s">
        <v>895</v>
      </c>
      <c r="B306" s="57"/>
      <c r="C306" s="68"/>
      <c r="D306" s="69"/>
      <c r="E306" s="95">
        <f>E310</f>
        <v>1</v>
      </c>
      <c r="F306" s="95"/>
      <c r="G306" s="95"/>
      <c r="H306" s="95"/>
      <c r="I306" s="95"/>
      <c r="J306" s="95"/>
      <c r="K306" s="95"/>
      <c r="L306" s="95"/>
      <c r="M306" s="95"/>
      <c r="N306" s="95"/>
      <c r="O306" s="95">
        <f>O310</f>
        <v>210</v>
      </c>
      <c r="P306" s="95">
        <f>P310</f>
        <v>210</v>
      </c>
      <c r="Q306" s="95"/>
      <c r="R306" s="95"/>
      <c r="S306" s="95"/>
      <c r="T306" s="95">
        <f>T310</f>
        <v>210</v>
      </c>
      <c r="U306" s="95"/>
      <c r="V306" s="95"/>
      <c r="W306" s="95"/>
      <c r="X306" s="69"/>
    </row>
    <row r="307" s="11" customFormat="true" spans="1:24">
      <c r="A307" s="141" t="s">
        <v>896</v>
      </c>
      <c r="B307" s="57"/>
      <c r="C307" s="68"/>
      <c r="D307" s="69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69"/>
    </row>
    <row r="308" s="11" customFormat="true" ht="47" customHeight="true" spans="1:24">
      <c r="A308" s="49" t="s">
        <v>897</v>
      </c>
      <c r="B308" s="71"/>
      <c r="C308" s="68"/>
      <c r="D308" s="69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69"/>
    </row>
    <row r="309" s="11" customFormat="true" spans="1:24">
      <c r="A309" s="141" t="s">
        <v>898</v>
      </c>
      <c r="B309" s="57"/>
      <c r="C309" s="68"/>
      <c r="D309" s="69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69"/>
    </row>
    <row r="310" s="11" customFormat="true" ht="34" customHeight="true" spans="1:24">
      <c r="A310" s="49" t="s">
        <v>899</v>
      </c>
      <c r="B310" s="71"/>
      <c r="C310" s="68"/>
      <c r="D310" s="69"/>
      <c r="E310" s="95">
        <f>E311</f>
        <v>1</v>
      </c>
      <c r="F310" s="95"/>
      <c r="G310" s="95"/>
      <c r="H310" s="95"/>
      <c r="I310" s="95"/>
      <c r="J310" s="95"/>
      <c r="K310" s="95"/>
      <c r="L310" s="95"/>
      <c r="M310" s="95"/>
      <c r="N310" s="95"/>
      <c r="O310" s="95">
        <f>O311</f>
        <v>210</v>
      </c>
      <c r="P310" s="95">
        <f>P311</f>
        <v>210</v>
      </c>
      <c r="Q310" s="95"/>
      <c r="R310" s="95"/>
      <c r="S310" s="95"/>
      <c r="T310" s="95">
        <f>T311</f>
        <v>210</v>
      </c>
      <c r="U310" s="95"/>
      <c r="V310" s="95"/>
      <c r="W310" s="95"/>
      <c r="X310" s="69"/>
    </row>
    <row r="311" s="14" customFormat="true" ht="64" customHeight="true" spans="1:24">
      <c r="A311" s="56">
        <v>1</v>
      </c>
      <c r="B311" s="57" t="s">
        <v>900</v>
      </c>
      <c r="C311" s="58" t="s">
        <v>901</v>
      </c>
      <c r="D311" s="57" t="s">
        <v>902</v>
      </c>
      <c r="E311" s="78">
        <v>1</v>
      </c>
      <c r="F311" s="78" t="s">
        <v>448</v>
      </c>
      <c r="G311" s="78"/>
      <c r="H311" s="78"/>
      <c r="I311" s="78"/>
      <c r="J311" s="78"/>
      <c r="K311" s="94"/>
      <c r="L311" s="94"/>
      <c r="M311" s="90">
        <v>700</v>
      </c>
      <c r="N311" s="90">
        <v>700</v>
      </c>
      <c r="O311" s="90">
        <v>210</v>
      </c>
      <c r="P311" s="78">
        <v>210</v>
      </c>
      <c r="Q311" s="78"/>
      <c r="R311" s="78"/>
      <c r="S311" s="78"/>
      <c r="T311" s="90">
        <v>210</v>
      </c>
      <c r="U311" s="102"/>
      <c r="V311" s="102" t="s">
        <v>41</v>
      </c>
      <c r="W311" s="102" t="s">
        <v>41</v>
      </c>
      <c r="X311" s="57" t="s">
        <v>68</v>
      </c>
    </row>
    <row r="312" s="11" customFormat="true" ht="29" customHeight="true" spans="1:24">
      <c r="A312" s="49" t="s">
        <v>903</v>
      </c>
      <c r="B312" s="71"/>
      <c r="C312" s="68"/>
      <c r="D312" s="69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69"/>
    </row>
    <row r="313" s="11" customFormat="true" ht="20" customHeight="true" spans="1:24">
      <c r="A313" s="49" t="s">
        <v>904</v>
      </c>
      <c r="B313" s="71"/>
      <c r="C313" s="68"/>
      <c r="D313" s="69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69"/>
    </row>
    <row r="314" s="7" customFormat="true" ht="31" customHeight="true" spans="1:24">
      <c r="A314" s="141" t="s">
        <v>905</v>
      </c>
      <c r="B314" s="57"/>
      <c r="C314" s="72"/>
      <c r="D314" s="73"/>
      <c r="E314" s="95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73"/>
    </row>
    <row r="315" s="7" customFormat="true" spans="1:24">
      <c r="A315" s="141" t="s">
        <v>906</v>
      </c>
      <c r="B315" s="57"/>
      <c r="C315" s="72"/>
      <c r="D315" s="73"/>
      <c r="E315" s="95"/>
      <c r="F315" s="99"/>
      <c r="G315" s="99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73"/>
    </row>
    <row r="316" s="7" customFormat="true" ht="36" customHeight="true" spans="1:24">
      <c r="A316" s="49" t="s">
        <v>907</v>
      </c>
      <c r="B316" s="71"/>
      <c r="C316" s="72"/>
      <c r="D316" s="73"/>
      <c r="E316" s="95"/>
      <c r="F316" s="99"/>
      <c r="G316" s="99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73"/>
    </row>
    <row r="317" s="7" customFormat="true" ht="50" customHeight="true" spans="1:24">
      <c r="A317" s="49" t="s">
        <v>908</v>
      </c>
      <c r="B317" s="71"/>
      <c r="C317" s="72"/>
      <c r="D317" s="73"/>
      <c r="E317" s="95"/>
      <c r="F317" s="99"/>
      <c r="G317" s="99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73"/>
    </row>
    <row r="318" s="7" customFormat="true" ht="25" customHeight="true" spans="1:24">
      <c r="A318" s="155" t="s">
        <v>909</v>
      </c>
      <c r="B318" s="57"/>
      <c r="C318" s="72"/>
      <c r="D318" s="73"/>
      <c r="E318" s="95">
        <f>E319</f>
        <v>1</v>
      </c>
      <c r="F318" s="95"/>
      <c r="G318" s="95"/>
      <c r="H318" s="95"/>
      <c r="I318" s="95"/>
      <c r="J318" s="95"/>
      <c r="K318" s="95"/>
      <c r="L318" s="95"/>
      <c r="M318" s="95"/>
      <c r="N318" s="95"/>
      <c r="O318" s="95" t="str">
        <f>O319</f>
        <v>46</v>
      </c>
      <c r="P318" s="95">
        <f>P319</f>
        <v>46</v>
      </c>
      <c r="Q318" s="95"/>
      <c r="R318" s="95"/>
      <c r="S318" s="95"/>
      <c r="T318" s="95" t="str">
        <f>T319</f>
        <v>46</v>
      </c>
      <c r="U318" s="99"/>
      <c r="V318" s="99"/>
      <c r="W318" s="99"/>
      <c r="X318" s="73"/>
    </row>
    <row r="319" s="14" customFormat="true" ht="102" customHeight="true" spans="1:24">
      <c r="A319" s="56">
        <v>1</v>
      </c>
      <c r="B319" s="78" t="s">
        <v>910</v>
      </c>
      <c r="C319" s="58" t="s">
        <v>911</v>
      </c>
      <c r="D319" s="57" t="s">
        <v>912</v>
      </c>
      <c r="E319" s="78">
        <v>1</v>
      </c>
      <c r="F319" s="78" t="s">
        <v>448</v>
      </c>
      <c r="G319" s="78"/>
      <c r="H319" s="78"/>
      <c r="I319" s="78"/>
      <c r="J319" s="78"/>
      <c r="K319" s="94"/>
      <c r="L319" s="94"/>
      <c r="M319" s="102"/>
      <c r="N319" s="102"/>
      <c r="O319" s="102" t="s">
        <v>913</v>
      </c>
      <c r="P319" s="78">
        <v>46</v>
      </c>
      <c r="Q319" s="78"/>
      <c r="R319" s="78"/>
      <c r="S319" s="78"/>
      <c r="T319" s="102" t="s">
        <v>913</v>
      </c>
      <c r="U319" s="102"/>
      <c r="V319" s="102" t="s">
        <v>41</v>
      </c>
      <c r="W319" s="102" t="s">
        <v>41</v>
      </c>
      <c r="X319" s="57" t="s">
        <v>914</v>
      </c>
    </row>
    <row r="320" s="7" customFormat="true" spans="1:24">
      <c r="A320" s="155" t="s">
        <v>915</v>
      </c>
      <c r="B320" s="57"/>
      <c r="C320" s="72"/>
      <c r="D320" s="73"/>
      <c r="E320" s="95"/>
      <c r="F320" s="99"/>
      <c r="G320" s="99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73"/>
    </row>
    <row r="321" s="7" customFormat="true" spans="1:24">
      <c r="A321" s="155" t="s">
        <v>916</v>
      </c>
      <c r="B321" s="57"/>
      <c r="C321" s="72"/>
      <c r="D321" s="73"/>
      <c r="E321" s="95">
        <f>E323+E324+E325</f>
        <v>3</v>
      </c>
      <c r="F321" s="95"/>
      <c r="G321" s="95"/>
      <c r="H321" s="95"/>
      <c r="I321" s="95"/>
      <c r="J321" s="95"/>
      <c r="K321" s="95"/>
      <c r="L321" s="95"/>
      <c r="M321" s="95"/>
      <c r="N321" s="95"/>
      <c r="O321" s="95">
        <f>O323+O324+O325</f>
        <v>505</v>
      </c>
      <c r="P321" s="95">
        <f>P323+P324+P325</f>
        <v>505</v>
      </c>
      <c r="Q321" s="95"/>
      <c r="R321" s="95"/>
      <c r="S321" s="95"/>
      <c r="T321" s="95">
        <f>T323+T324+T325</f>
        <v>505</v>
      </c>
      <c r="U321" s="99"/>
      <c r="V321" s="99"/>
      <c r="W321" s="99"/>
      <c r="X321" s="73"/>
    </row>
    <row r="322" s="7" customFormat="true" spans="1:24">
      <c r="A322" s="155" t="s">
        <v>917</v>
      </c>
      <c r="B322" s="57"/>
      <c r="C322" s="72"/>
      <c r="D322" s="73"/>
      <c r="E322" s="95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73"/>
    </row>
    <row r="323" s="11" customFormat="true" ht="204" customHeight="true" spans="1:24">
      <c r="A323" s="56">
        <v>1</v>
      </c>
      <c r="B323" s="57" t="s">
        <v>918</v>
      </c>
      <c r="C323" s="58" t="s">
        <v>919</v>
      </c>
      <c r="D323" s="57" t="s">
        <v>920</v>
      </c>
      <c r="E323" s="78">
        <v>1</v>
      </c>
      <c r="F323" s="102" t="s">
        <v>77</v>
      </c>
      <c r="G323" s="102"/>
      <c r="H323" s="102"/>
      <c r="I323" s="102"/>
      <c r="J323" s="102"/>
      <c r="K323" s="102"/>
      <c r="L323" s="102"/>
      <c r="M323" s="102">
        <v>50</v>
      </c>
      <c r="N323" s="102"/>
      <c r="O323" s="90">
        <v>151</v>
      </c>
      <c r="P323" s="102" t="s">
        <v>921</v>
      </c>
      <c r="Q323" s="201"/>
      <c r="R323" s="78"/>
      <c r="S323" s="78"/>
      <c r="T323" s="102" t="s">
        <v>921</v>
      </c>
      <c r="U323" s="95"/>
      <c r="V323" s="95" t="s">
        <v>922</v>
      </c>
      <c r="W323" s="78" t="s">
        <v>923</v>
      </c>
      <c r="X323" s="57" t="s">
        <v>68</v>
      </c>
    </row>
    <row r="324" s="14" customFormat="true" ht="198" customHeight="true" spans="1:24">
      <c r="A324" s="56">
        <v>2</v>
      </c>
      <c r="B324" s="57" t="s">
        <v>924</v>
      </c>
      <c r="C324" s="58" t="s">
        <v>925</v>
      </c>
      <c r="D324" s="57" t="s">
        <v>926</v>
      </c>
      <c r="E324" s="78">
        <v>1</v>
      </c>
      <c r="F324" s="102" t="s">
        <v>61</v>
      </c>
      <c r="G324" s="102"/>
      <c r="H324" s="102"/>
      <c r="I324" s="102"/>
      <c r="J324" s="102"/>
      <c r="K324" s="102"/>
      <c r="L324" s="102"/>
      <c r="M324" s="102">
        <v>52</v>
      </c>
      <c r="N324" s="102"/>
      <c r="O324" s="90">
        <v>226</v>
      </c>
      <c r="P324" s="90">
        <v>226</v>
      </c>
      <c r="Q324" s="202"/>
      <c r="R324" s="78"/>
      <c r="S324" s="78"/>
      <c r="T324" s="90">
        <v>226</v>
      </c>
      <c r="U324" s="95"/>
      <c r="V324" s="95" t="s">
        <v>927</v>
      </c>
      <c r="W324" s="78" t="s">
        <v>923</v>
      </c>
      <c r="X324" s="57" t="s">
        <v>68</v>
      </c>
    </row>
    <row r="325" s="14" customFormat="true" ht="115" customHeight="true" spans="1:24">
      <c r="A325" s="56">
        <v>3</v>
      </c>
      <c r="B325" s="57" t="s">
        <v>928</v>
      </c>
      <c r="C325" s="58" t="s">
        <v>929</v>
      </c>
      <c r="D325" s="57" t="s">
        <v>930</v>
      </c>
      <c r="E325" s="78">
        <v>1</v>
      </c>
      <c r="F325" s="102" t="s">
        <v>61</v>
      </c>
      <c r="G325" s="102"/>
      <c r="H325" s="102"/>
      <c r="I325" s="102"/>
      <c r="J325" s="102"/>
      <c r="K325" s="102"/>
      <c r="L325" s="102"/>
      <c r="M325" s="102">
        <v>52</v>
      </c>
      <c r="N325" s="102"/>
      <c r="O325" s="90">
        <v>128</v>
      </c>
      <c r="P325" s="102" t="s">
        <v>931</v>
      </c>
      <c r="Q325" s="203"/>
      <c r="R325" s="78"/>
      <c r="S325" s="78"/>
      <c r="T325" s="102" t="s">
        <v>931</v>
      </c>
      <c r="U325" s="95"/>
      <c r="V325" s="95" t="s">
        <v>927</v>
      </c>
      <c r="W325" s="78" t="s">
        <v>923</v>
      </c>
      <c r="X325" s="57" t="s">
        <v>68</v>
      </c>
    </row>
    <row r="334" ht="19.5" spans="3:3">
      <c r="C334" s="200"/>
    </row>
  </sheetData>
  <mergeCells count="20">
    <mergeCell ref="A2:X2"/>
    <mergeCell ref="W3:X3"/>
    <mergeCell ref="O4:U4"/>
    <mergeCell ref="P5:T5"/>
    <mergeCell ref="A4:A6"/>
    <mergeCell ref="B4:B6"/>
    <mergeCell ref="C4:C6"/>
    <mergeCell ref="D4:D6"/>
    <mergeCell ref="E4:E6"/>
    <mergeCell ref="H4:H6"/>
    <mergeCell ref="I4:I6"/>
    <mergeCell ref="J4:J6"/>
    <mergeCell ref="O5:O6"/>
    <mergeCell ref="U5:U6"/>
    <mergeCell ref="V4:V6"/>
    <mergeCell ref="W4:W6"/>
    <mergeCell ref="X4:X6"/>
    <mergeCell ref="K4:L5"/>
    <mergeCell ref="M4:N5"/>
    <mergeCell ref="F4:G5"/>
  </mergeCells>
  <conditionalFormatting sqref="B66:B72">
    <cfRule type="duplicateValues" dxfId="0" priority="7"/>
  </conditionalFormatting>
  <printOptions horizontalCentered="true" gridLines="true"/>
  <pageMargins left="0.196527777777778" right="0.196527777777778" top="0.393055555555556" bottom="0.393055555555556" header="0.314583333333333" footer="0.314583333333333"/>
  <pageSetup paperSize="8" scale="40" fitToHeight="0" orientation="landscape" useFirstPageNumber="true" horizontalDpi="600"/>
  <headerFooter>
    <oddFooter>&amp;C- &amp;P -</oddFooter>
  </headerFooter>
  <ignoredErrors>
    <ignoredError sqref="U153:V153" formulaRange="true"/>
    <ignoredError sqref="A246 E246:G246 U246 Q246:S246 A109 E49:IV49 A49:C49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2006-09-13T19:21:00Z</dcterms:created>
  <dcterms:modified xsi:type="dcterms:W3CDTF">2026-04-17T11:48:58Z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C4F6F2C8717E42CBB2E5DCADFE19BF2D_13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r8>0</vt:r8>
  </property>
</Properties>
</file>