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90" windowHeight="7830" activeTab="1"/>
  </bookViews>
  <sheets>
    <sheet name="项目库汇总表" sheetId="21" r:id="rId1"/>
    <sheet name="项目库明细表" sheetId="20" r:id="rId2"/>
  </sheets>
  <definedNames>
    <definedName name="_xlnm._FilterDatabase" localSheetId="1" hidden="1">项目库明细表!$A$5:$AP$65</definedName>
    <definedName name="_xlnm.Print_Titles" localSheetId="0">项目库汇总表!$4:$5</definedName>
    <definedName name="_xlnm.Print_Titles" localSheetId="1">项目库明细表!$3:$5</definedName>
  </definedNames>
  <calcPr calcId="125725"/>
</workbook>
</file>

<file path=xl/calcChain.xml><?xml version="1.0" encoding="utf-8"?>
<calcChain xmlns="http://schemas.openxmlformats.org/spreadsheetml/2006/main">
  <c r="Q39" i="20"/>
  <c r="R39"/>
  <c r="S39"/>
  <c r="T39"/>
  <c r="U39"/>
  <c r="V39"/>
  <c r="W39"/>
  <c r="W23"/>
  <c r="V23"/>
  <c r="U23"/>
  <c r="T23"/>
  <c r="S23"/>
  <c r="R23"/>
  <c r="Q23"/>
  <c r="W8"/>
  <c r="V8"/>
  <c r="U8"/>
  <c r="T8"/>
  <c r="S8"/>
  <c r="R8"/>
  <c r="Q8"/>
  <c r="P8"/>
  <c r="O8"/>
  <c r="N8"/>
  <c r="M8"/>
  <c r="L8"/>
  <c r="K8"/>
  <c r="M59" i="21"/>
  <c r="L59"/>
  <c r="K59"/>
  <c r="J59"/>
  <c r="I59"/>
  <c r="H59"/>
  <c r="G59"/>
  <c r="F59"/>
  <c r="E59"/>
  <c r="D59"/>
  <c r="C59"/>
  <c r="D58"/>
  <c r="M52"/>
  <c r="L52"/>
  <c r="K52"/>
  <c r="J52"/>
  <c r="I52"/>
  <c r="H52"/>
  <c r="G52"/>
  <c r="F52"/>
  <c r="E52"/>
  <c r="D52"/>
  <c r="C52"/>
  <c r="D51"/>
  <c r="D50"/>
  <c r="D48"/>
  <c r="D47"/>
  <c r="M46"/>
  <c r="L46"/>
  <c r="K46"/>
  <c r="J46"/>
  <c r="I46"/>
  <c r="H46"/>
  <c r="G46"/>
  <c r="F46"/>
  <c r="E46"/>
  <c r="D46"/>
  <c r="C46"/>
  <c r="D44"/>
  <c r="M42"/>
  <c r="L42"/>
  <c r="K42"/>
  <c r="J42"/>
  <c r="I42"/>
  <c r="H42"/>
  <c r="G42"/>
  <c r="F42"/>
  <c r="E42"/>
  <c r="D42"/>
  <c r="C42"/>
  <c r="M36"/>
  <c r="L36"/>
  <c r="K36"/>
  <c r="J36"/>
  <c r="I36"/>
  <c r="H36"/>
  <c r="G36"/>
  <c r="F36"/>
  <c r="E36"/>
  <c r="D36"/>
  <c r="C36"/>
  <c r="M34"/>
  <c r="L34"/>
  <c r="K34"/>
  <c r="J34"/>
  <c r="I34"/>
  <c r="H34"/>
  <c r="G34"/>
  <c r="F34"/>
  <c r="E34"/>
  <c r="D34"/>
  <c r="C34"/>
  <c r="D30"/>
  <c r="D29"/>
  <c r="D28"/>
  <c r="M27"/>
  <c r="L27"/>
  <c r="K27"/>
  <c r="J27"/>
  <c r="I27"/>
  <c r="H27"/>
  <c r="G27"/>
  <c r="F27"/>
  <c r="E27"/>
  <c r="D27"/>
  <c r="C27"/>
  <c r="D26"/>
  <c r="M23"/>
  <c r="L23"/>
  <c r="K23"/>
  <c r="J23"/>
  <c r="I23"/>
  <c r="H23"/>
  <c r="G23"/>
  <c r="F23"/>
  <c r="E23"/>
  <c r="D23"/>
  <c r="C23"/>
  <c r="D22"/>
  <c r="M21"/>
  <c r="L21"/>
  <c r="K21"/>
  <c r="J21"/>
  <c r="I21"/>
  <c r="H21"/>
  <c r="G21"/>
  <c r="F21"/>
  <c r="E21"/>
  <c r="D21"/>
  <c r="C21"/>
  <c r="M18"/>
  <c r="L18"/>
  <c r="K18"/>
  <c r="J18"/>
  <c r="I18"/>
  <c r="H18"/>
  <c r="G18"/>
  <c r="F18"/>
  <c r="E18"/>
  <c r="D18"/>
  <c r="C18"/>
  <c r="D17"/>
  <c r="D16"/>
  <c r="D15"/>
  <c r="D14"/>
  <c r="M13"/>
  <c r="L13"/>
  <c r="K13"/>
  <c r="J13"/>
  <c r="I13"/>
  <c r="H13"/>
  <c r="G13"/>
  <c r="F13"/>
  <c r="E13"/>
  <c r="D13"/>
  <c r="C13"/>
  <c r="D11"/>
  <c r="M7"/>
  <c r="L7"/>
  <c r="K7"/>
  <c r="J7"/>
  <c r="I7"/>
  <c r="H7"/>
  <c r="G7"/>
  <c r="F7"/>
  <c r="E7"/>
  <c r="D7"/>
  <c r="C7"/>
  <c r="M6"/>
  <c r="L6"/>
  <c r="K6"/>
  <c r="J6"/>
  <c r="I6"/>
  <c r="H6"/>
  <c r="G6"/>
  <c r="F6"/>
  <c r="E6"/>
  <c r="D6"/>
  <c r="C6"/>
  <c r="J8" i="20" l="1"/>
</calcChain>
</file>

<file path=xl/sharedStrings.xml><?xml version="1.0" encoding="utf-8"?>
<sst xmlns="http://schemas.openxmlformats.org/spreadsheetml/2006/main" count="1118" uniqueCount="427">
  <si>
    <t>附件1</t>
  </si>
  <si>
    <r>
      <rPr>
        <sz val="20"/>
        <color theme="1"/>
        <rFont val="方正小标宋简体"/>
        <family val="4"/>
        <charset val="134"/>
      </rPr>
      <t xml:space="preserve">眉县 </t>
    </r>
    <r>
      <rPr>
        <u/>
        <sz val="20"/>
        <color theme="1"/>
        <rFont val="方正小标宋简体"/>
        <family val="4"/>
        <charset val="134"/>
      </rPr>
      <t xml:space="preserve">  2021  </t>
    </r>
    <r>
      <rPr>
        <sz val="20"/>
        <color theme="1"/>
        <rFont val="方正小标宋简体"/>
        <family val="4"/>
        <charset val="134"/>
      </rPr>
      <t>年度巩固拓展脱贫攻坚成果和乡村振兴项目库汇总表</t>
    </r>
  </si>
  <si>
    <t>填报单位（盖章）：</t>
  </si>
  <si>
    <t>序号</t>
  </si>
  <si>
    <t>项目类型</t>
  </si>
  <si>
    <t>项目个数</t>
  </si>
  <si>
    <t>项目预算总投资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</si>
  <si>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</si>
  <si>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</si>
  <si>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</si>
  <si>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</si>
  <si>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</si>
  <si>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</si>
  <si>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</si>
  <si>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</si>
  <si>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</si>
  <si>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</si>
  <si>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</si>
  <si>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</si>
  <si>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</si>
  <si>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</si>
  <si>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</si>
  <si>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</si>
  <si>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</si>
  <si>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</si>
  <si>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</si>
  <si>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</si>
  <si>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</si>
  <si>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</si>
  <si>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</si>
  <si>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</si>
  <si>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</si>
  <si>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</si>
  <si>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</si>
  <si>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</si>
  <si>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</si>
  <si>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</si>
  <si>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</si>
  <si>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</si>
  <si>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</si>
  <si>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</si>
  <si>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</si>
  <si>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</si>
  <si>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</si>
  <si>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</si>
  <si>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</si>
  <si>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</si>
  <si>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</si>
  <si>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</si>
  <si>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</si>
  <si>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</si>
  <si>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</si>
  <si>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</si>
  <si>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</si>
  <si>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</si>
  <si>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</si>
  <si>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</si>
  <si>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</si>
  <si>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</si>
  <si>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</si>
  <si>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</si>
  <si>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</si>
  <si>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</si>
  <si>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</si>
  <si>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</si>
  <si>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</si>
  <si>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</si>
  <si>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</si>
  <si>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</si>
  <si>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</si>
  <si>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</si>
  <si>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</si>
  <si>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</si>
  <si>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</si>
  <si>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</si>
  <si>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附件2</t>
  </si>
  <si>
    <t>项目名称
（自定义名称）</t>
  </si>
  <si>
    <t>项目摘要
（建设内容及规模）</t>
  </si>
  <si>
    <t>项目实施地点</t>
  </si>
  <si>
    <t>规划年度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</si>
  <si>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</si>
  <si>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</si>
  <si>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</si>
  <si>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</si>
  <si>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</si>
  <si>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</si>
  <si>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</si>
  <si>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</si>
  <si>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</si>
  <si>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</si>
  <si>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</si>
  <si>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</si>
  <si>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</si>
  <si>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</si>
  <si>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</si>
  <si>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请勿删除</t>
  </si>
  <si>
    <t>镇/办</t>
  </si>
  <si>
    <t>村/社区</t>
  </si>
  <si>
    <t>其中：财政专项扶贫资金</t>
  </si>
  <si>
    <t>其中：除财政专项扶贫资金外的资金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</si>
  <si>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</si>
  <si>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</si>
  <si>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</si>
  <si>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</si>
  <si>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</si>
  <si>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</si>
  <si>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</si>
  <si>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</si>
  <si>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</si>
  <si>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</si>
  <si>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</si>
  <si>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</si>
  <si>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</si>
  <si>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</si>
  <si>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</si>
  <si>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</si>
  <si>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</si>
  <si>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</si>
  <si>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</si>
  <si>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</si>
  <si>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</si>
  <si>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</si>
  <si>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</si>
  <si>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</si>
  <si>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</si>
  <si>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2021年</t>
  </si>
  <si>
    <t>常兴镇</t>
  </si>
  <si>
    <t>张亮</t>
  </si>
  <si>
    <t>自主发展产业脱贫</t>
  </si>
  <si>
    <t>槐芽镇</t>
  </si>
  <si>
    <t>金渠镇</t>
  </si>
  <si>
    <t>横渠镇</t>
  </si>
  <si>
    <t>齐镇</t>
  </si>
  <si>
    <t>汤峪镇</t>
  </si>
  <si>
    <t>营头镇</t>
  </si>
  <si>
    <t>葫芦峪村</t>
  </si>
  <si>
    <t>第二坡村</t>
  </si>
  <si>
    <t>北渭村</t>
  </si>
  <si>
    <t>齐镇村</t>
  </si>
  <si>
    <t>李魏村</t>
  </si>
  <si>
    <t>肖里沟村</t>
  </si>
  <si>
    <t>槐西村</t>
  </si>
  <si>
    <t>河底村</t>
  </si>
  <si>
    <t>汤峪村</t>
  </si>
  <si>
    <t>0917—5548613</t>
  </si>
  <si>
    <t>文谢村</t>
  </si>
  <si>
    <t>范家寨村</t>
  </si>
  <si>
    <t>八庄村</t>
  </si>
  <si>
    <t>钟吕坪村</t>
  </si>
  <si>
    <t>基础设施改善减贫</t>
  </si>
  <si>
    <t>凉阁村</t>
  </si>
  <si>
    <t>三和村</t>
  </si>
  <si>
    <t>营头村</t>
  </si>
  <si>
    <t>西街村</t>
  </si>
  <si>
    <t>教坊村</t>
  </si>
  <si>
    <t>枣林村</t>
  </si>
  <si>
    <t>黄家村</t>
  </si>
  <si>
    <t>安刘塬村</t>
  </si>
  <si>
    <t>东四新村</t>
  </si>
  <si>
    <t>通远村</t>
  </si>
  <si>
    <t>非贫村</t>
  </si>
  <si>
    <t>楼观塬村</t>
  </si>
  <si>
    <t>土岭村</t>
  </si>
  <si>
    <t>新联村</t>
  </si>
  <si>
    <t>环境整治改善提升带贫减贫</t>
  </si>
  <si>
    <t>屯庄</t>
  </si>
  <si>
    <t>2022年</t>
  </si>
  <si>
    <t>卫文辉</t>
  </si>
  <si>
    <t>首善街道</t>
  </si>
  <si>
    <t>集体经济巩固脱贫成效</t>
  </si>
  <si>
    <t>村集体经济收益带动</t>
  </si>
  <si>
    <t>万家塬村</t>
  </si>
  <si>
    <t>八寨村</t>
  </si>
  <si>
    <t>梁村</t>
  </si>
  <si>
    <t>2808</t>
  </si>
  <si>
    <t>十四组埋压井管2400米，十五组2500米，十六组4000米，十七组2000米。出水桩520个。</t>
  </si>
  <si>
    <t>1870</t>
  </si>
  <si>
    <t>万霞村</t>
  </si>
  <si>
    <t>官亭村</t>
  </si>
  <si>
    <t>常兴村</t>
  </si>
  <si>
    <t>基础设施提升脱贫减贫</t>
  </si>
  <si>
    <t>为全镇购置8个垃圾转运车辆(TYJ5037ZXX型车厢可卸式垃圾车)、40个垃圾箱。</t>
  </si>
  <si>
    <t>3</t>
  </si>
  <si>
    <t>王长官寨村</t>
  </si>
  <si>
    <t>尧柳村</t>
  </si>
  <si>
    <t>8组-9组535米，宽3.5米，厚度均为18厘米。</t>
  </si>
  <si>
    <t>豆家河村</t>
  </si>
  <si>
    <t xml:space="preserve"> 3组390米，宽4米；10组河道360米，宽3.5米。厚度均为18厘米。</t>
  </si>
  <si>
    <t>郝口坡五组至梁村五组道路730米，宽3.5米，厚度均为18厘米。</t>
  </si>
  <si>
    <t>郝口坡村</t>
  </si>
  <si>
    <t>一组2480米，宽4米；八组345米，宽4米。厚度均为18厘米。</t>
  </si>
  <si>
    <t>1组：南北路170米，宽4米；东西路730米，宽3.5米；南北路150米，宽3.5米；2组720米，宽3.5米；4.5.6组810米，宽4米。厚度均为18厘米。</t>
  </si>
  <si>
    <t>6组250米，宽3.5米，厚度均为18厘米。</t>
  </si>
  <si>
    <t>4组490米，宽3.5米；7组和9组510米，宽3.5米；厚度均为18厘米。</t>
  </si>
  <si>
    <t>汶家滩村</t>
  </si>
  <si>
    <t>2组路北400米，宽4米；2组路南:南北路220米，宽3.5米；东西路145米，宽3.5米；3组345米，宽4米。厚度均为18厘米。</t>
  </si>
  <si>
    <t>4组北路口至5组东西路口交叉处，370米，宽4米；7、8、9组后头渠路口至老中学道路硬化长700米，宽3.5米。厚度均为18厘米。</t>
  </si>
  <si>
    <t>1组170米，宽4米；2组220米，宽4米；3组120米，宽4米；5组190米，宽3.5米。厚度均为18厘米。</t>
  </si>
  <si>
    <t>5组环形路2215米，宽4米，厚度均为18厘米。</t>
  </si>
  <si>
    <t>1组830米，宽4米；2组130米、宽3.5米；4组960米，宽4米；7组355米，宽3.5米。厚度均为18厘米。</t>
  </si>
  <si>
    <t>上庙村</t>
  </si>
  <si>
    <t>横渠镇石马寺村生产路硬化</t>
  </si>
  <si>
    <t>2组530米，宽3.5米，厚度均为18厘米。</t>
  </si>
  <si>
    <t>石马寺村</t>
  </si>
  <si>
    <t>横渠镇古城村生产路硬化</t>
  </si>
  <si>
    <t>2组400米，宽4米，13、14组100米，宽5米。厚度均为18厘米。</t>
  </si>
  <si>
    <t>古城村</t>
  </si>
  <si>
    <t>西寨村</t>
  </si>
  <si>
    <t>基础设施改善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</si>
  <si>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</si>
  <si>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</si>
  <si>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</si>
  <si>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</si>
  <si>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</si>
  <si>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</si>
  <si>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</si>
  <si>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</si>
  <si>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</si>
  <si>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</si>
  <si>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</si>
  <si>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</si>
  <si>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槐芽镇槐西村小微企业孵化基地建设项目建设钢构厂房2000㎡</t>
  </si>
  <si>
    <r>
      <t xml:space="preserve">眉县 </t>
    </r>
    <r>
      <rPr>
        <u/>
        <sz val="28"/>
        <color theme="1"/>
        <rFont val="方正小标宋简体"/>
        <family val="4"/>
        <charset val="134"/>
      </rPr>
      <t xml:space="preserve">  2022  </t>
    </r>
    <r>
      <rPr>
        <sz val="28"/>
        <color theme="1"/>
        <rFont val="方正小标宋简体"/>
        <family val="4"/>
        <charset val="134"/>
      </rPr>
      <t>年度巩固拓展脱贫攻坚成果和乡村振兴项目库明细表</t>
    </r>
    <phoneticPr fontId="23" type="noConversion"/>
  </si>
  <si>
    <t>眉县金渠镇枣林村2022年猕猴桃示范园“四改五提升”建设项目</t>
    <phoneticPr fontId="23" type="noConversion"/>
  </si>
  <si>
    <t>农业农村局</t>
    <phoneticPr fontId="23" type="noConversion"/>
  </si>
  <si>
    <t>0917—5548613</t>
    <phoneticPr fontId="23" type="noConversion"/>
  </si>
  <si>
    <t>农业农村局</t>
    <phoneticPr fontId="23" type="noConversion"/>
  </si>
  <si>
    <t>0917—5548613</t>
    <phoneticPr fontId="23" type="noConversion"/>
  </si>
  <si>
    <t>通过项目实施提高103户脱贫户产业作务水平，增加产业收入。</t>
    <phoneticPr fontId="23" type="noConversion"/>
  </si>
  <si>
    <t>眉县金渠镇教坊村2022年猕猴桃示范园“四改五提升”建设项目</t>
    <phoneticPr fontId="23" type="noConversion"/>
  </si>
  <si>
    <t>实施架型改造300亩、水肥一体化300亩。</t>
    <phoneticPr fontId="23" type="noConversion"/>
  </si>
  <si>
    <t>通过项目实施提高9户脱贫户产业作务水平，增加产业收入。</t>
    <phoneticPr fontId="23" type="noConversion"/>
  </si>
  <si>
    <t>眉县汤峪镇屯庄村2022年猕猴桃示范园“四改五提升”建设项目</t>
    <phoneticPr fontId="23" type="noConversion"/>
  </si>
  <si>
    <t>实施200亩架材改造和水肥一体化。</t>
    <phoneticPr fontId="23" type="noConversion"/>
  </si>
  <si>
    <t>通过项目实施提高68户脱贫户产业作务水平，增加产业收入。</t>
    <phoneticPr fontId="23" type="noConversion"/>
  </si>
  <si>
    <t>眉县汤峪镇楼观塬村2022年猕猴桃示范园“四改五提升”建设项目</t>
    <phoneticPr fontId="23" type="noConversion"/>
  </si>
  <si>
    <t>通过项目实施提高54户脱贫户产业作务水平，增加产业收入。</t>
    <phoneticPr fontId="23" type="noConversion"/>
  </si>
  <si>
    <t>眉县营头镇第二坡村2022年猕猴桃示范园“四改五提升”建设项目</t>
    <phoneticPr fontId="23" type="noConversion"/>
  </si>
  <si>
    <t>通过项目实施提高10户脱贫户产业作务水平，增加产业收入。</t>
    <phoneticPr fontId="23" type="noConversion"/>
  </si>
  <si>
    <t>眉县营头镇黄家村2022年猕猴桃示范园“四改五提升”建设项目</t>
    <phoneticPr fontId="23" type="noConversion"/>
  </si>
  <si>
    <t>通过项目实施提高23户脱贫户产业作务水平，增加产业收入。</t>
    <phoneticPr fontId="23" type="noConversion"/>
  </si>
  <si>
    <t>眉县齐镇齐镇村2022年猕猴桃“四改五提升”示范园建设项目</t>
    <phoneticPr fontId="23" type="noConversion"/>
  </si>
  <si>
    <t>通过项目实施提高197户脱贫户产业作务水平，增加产业收入。</t>
    <phoneticPr fontId="23" type="noConversion"/>
  </si>
  <si>
    <t>眉县齐镇凉阁村2022年猕猴桃示范园“四改五提升”建设项目</t>
    <phoneticPr fontId="23" type="noConversion"/>
  </si>
  <si>
    <t>通过项目实施提高30户脱贫户产业作务水平，增加产业收入。</t>
    <phoneticPr fontId="23" type="noConversion"/>
  </si>
  <si>
    <t>横渠镇</t>
    <phoneticPr fontId="23" type="noConversion"/>
  </si>
  <si>
    <t>李魏村</t>
    <phoneticPr fontId="23" type="noConversion"/>
  </si>
  <si>
    <t>通过项目实施提高45户脱贫户产业作务水平，增加产业收入。</t>
    <phoneticPr fontId="23" type="noConversion"/>
  </si>
  <si>
    <t>眉县横渠镇文谢村2022年猕猴桃示范园“四改五提升”建设项目</t>
    <phoneticPr fontId="23" type="noConversion"/>
  </si>
  <si>
    <t>实施水肥一体会建设500亩，架材改造500亩。</t>
    <phoneticPr fontId="23" type="noConversion"/>
  </si>
  <si>
    <t>通过项目实施提高33户脱贫户产业作务水平，增加产业收入。</t>
    <phoneticPr fontId="23" type="noConversion"/>
  </si>
  <si>
    <t>眉县首善街办葫芦峪村2022年猕猴桃示范园“四改五提升”建设项目</t>
    <phoneticPr fontId="23" type="noConversion"/>
  </si>
  <si>
    <t>通过项目实施提高104户脱贫户产业作务水平，增加产业收入。</t>
    <phoneticPr fontId="23" type="noConversion"/>
  </si>
  <si>
    <t>2.其他</t>
    <phoneticPr fontId="23" type="noConversion"/>
  </si>
  <si>
    <t>眉县汤峪镇钟吕坪村2022年壮大村级集体经济艾草加工厂建设项目</t>
    <phoneticPr fontId="23" type="noConversion"/>
  </si>
  <si>
    <t>眉县汤峪镇八庄村2022年壮大村级集体经济猕猴桃分拣线、冷库配套设施项目</t>
    <phoneticPr fontId="23" type="noConversion"/>
  </si>
  <si>
    <t>眉县营头镇黄家村2022年壮大村级集体经济塑料制品厂建设项目</t>
    <phoneticPr fontId="23" type="noConversion"/>
  </si>
  <si>
    <t>1.建一座长40米，宽12.5米，500平方米的彩钢瓦厂房一座；2.水泥硬化场地及路面共计1000平方米（堆放塑料筐成品）；3.安装160型号的变压器一台；4.购置530型号的制塑机1台；5.厂房内安装水、电等设施。</t>
    <phoneticPr fontId="23" type="noConversion"/>
  </si>
  <si>
    <t>眉县横渠镇李魏村2022年壮大村级集体经济智慧化养鱼项目</t>
    <phoneticPr fontId="23" type="noConversion"/>
  </si>
  <si>
    <t>眉县首善街办东四新村2022年壮大村级集体经济仓储猕猴桃分拣线建设项目</t>
    <phoneticPr fontId="23" type="noConversion"/>
  </si>
  <si>
    <t>新建钢构600平方、场地硬化800平方，购置双通道分拣线一条，配备300米线缆及变压器一个。</t>
    <phoneticPr fontId="23" type="noConversion"/>
  </si>
  <si>
    <t>农业农村局</t>
    <phoneticPr fontId="23" type="noConversion"/>
  </si>
  <si>
    <t>眉县首善街办通远村2022年壮大村级集体经济农副产品仓储物流建设项目</t>
    <phoneticPr fontId="23" type="noConversion"/>
  </si>
  <si>
    <t>新建重型钢构物流厂房750平方米。场地硬化930平方米。新建电商服务中心120平方米。</t>
    <phoneticPr fontId="23" type="noConversion"/>
  </si>
  <si>
    <t>道路硬化500米，宽4米；砂石化道路800米，宽4米；1800平方米钢构架；新打机井一眼、井房一座、变压器及高、低压线路；埋设暗管600米、水桩150个及30亩喷灌设施；新建10亩防雨棚。</t>
    <phoneticPr fontId="23" type="noConversion"/>
  </si>
  <si>
    <t>通过项目实施，改善产业基础设施条件，为该村2350名群众发展产业奠定基础。</t>
    <phoneticPr fontId="23" type="noConversion"/>
  </si>
  <si>
    <t>3.产业路硬化</t>
    <phoneticPr fontId="23" type="noConversion"/>
  </si>
  <si>
    <t>1</t>
    <phoneticPr fontId="23" type="noConversion"/>
  </si>
  <si>
    <t>通过项目实施，改善产业基础设施条件，为全村155户脱贫户发展产业奠定基础。</t>
    <phoneticPr fontId="23" type="noConversion"/>
  </si>
  <si>
    <t>2</t>
    <phoneticPr fontId="23" type="noConversion"/>
  </si>
  <si>
    <t>通过项目实施，改善产业基础设施条件，为全村254户脱贫户发展产业奠定基础。</t>
    <phoneticPr fontId="23" type="noConversion"/>
  </si>
  <si>
    <t>3</t>
    <phoneticPr fontId="23" type="noConversion"/>
  </si>
  <si>
    <t>通过项目实施，改善产业基础设施条件，为全村123户脱贫户发展产业奠定基础。</t>
    <phoneticPr fontId="23" type="noConversion"/>
  </si>
  <si>
    <t>通过项目实施，改善产业基础设施条件，为全村139户脱贫户发展产业奠定基础。</t>
    <phoneticPr fontId="23" type="noConversion"/>
  </si>
  <si>
    <t>通过项目实施，改善产业基础设施条件，为全村83户脱贫户发展产业奠定基础。</t>
    <phoneticPr fontId="23" type="noConversion"/>
  </si>
  <si>
    <t>通过项目实施，改善产业基础设施条件，为全村39户脱贫户发展产业奠定基础。</t>
    <phoneticPr fontId="23" type="noConversion"/>
  </si>
  <si>
    <t>通过项目实施，改善产业基础设施条件，为全村63户脱贫户发展产业奠定基础。</t>
    <phoneticPr fontId="23" type="noConversion"/>
  </si>
  <si>
    <t>通过项目实施，改善产业基础设施条件，为全村82户脱贫户发展产业奠定基础。</t>
    <phoneticPr fontId="23" type="noConversion"/>
  </si>
  <si>
    <t>通过项目实施，改善产业基础设施条件，为全村132户脱贫户发展产业奠定基础。</t>
    <phoneticPr fontId="23" type="noConversion"/>
  </si>
  <si>
    <t>通过项目实施，改善产业基础设施条件，为全村160户脱贫户发展产业奠定基础。</t>
    <phoneticPr fontId="23" type="noConversion"/>
  </si>
  <si>
    <t>通过项目实施，改善产业基础设施条件，为全村100户脱贫户发展产业奠定基础。</t>
    <phoneticPr fontId="23" type="noConversion"/>
  </si>
  <si>
    <t>通过项目实施，改善产业基础设施条件，为全村10户脱贫户发展产业奠定基础。</t>
    <phoneticPr fontId="23" type="noConversion"/>
  </si>
  <si>
    <t>通过项目实施，改善产业基础设施条件，为全村29户脱贫户发展产业奠定基础。</t>
    <phoneticPr fontId="23" type="noConversion"/>
  </si>
  <si>
    <t>通过项目实施，改善产业基础设施条件，为全村55户脱贫户发展产业奠定基础。</t>
    <phoneticPr fontId="23" type="noConversion"/>
  </si>
  <si>
    <t>通过项目实施，改善产业基础设施条件，为该村2350名群众发展产业奠定基础。</t>
    <phoneticPr fontId="23" type="noConversion"/>
  </si>
  <si>
    <t>眉县金渠镇八寨村农田水利建设项目</t>
    <phoneticPr fontId="23" type="noConversion"/>
  </si>
  <si>
    <t>通过项目实施，改善产业基础设施条件，为该村1280名群众发展产业奠定基础。</t>
    <phoneticPr fontId="23" type="noConversion"/>
  </si>
  <si>
    <t>眉县汤峪镇梁村农田水利建设项目</t>
    <phoneticPr fontId="23" type="noConversion"/>
  </si>
  <si>
    <t>通过项目实施，改善产业基础设施条件，为该村2808名群众发展产业奠定基础。</t>
    <phoneticPr fontId="23" type="noConversion"/>
  </si>
  <si>
    <t>眉县汤峪镇汤峪村农田水利建设项目</t>
    <phoneticPr fontId="23" type="noConversion"/>
  </si>
  <si>
    <t>通过项目实施，改善产业基础设施条件，为该村1870名群众发展产业奠定基础。</t>
    <phoneticPr fontId="23" type="noConversion"/>
  </si>
  <si>
    <t>机井2眼（曲兴塬地块一眼、老菜地地块一眼）、深度180米、配套变压器4台及泵房设施。</t>
    <phoneticPr fontId="23" type="noConversion"/>
  </si>
  <si>
    <t>通过项目实施，改善产业基础设施条件，为该村377名群众发展产业奠定基础。</t>
    <phoneticPr fontId="23" type="noConversion"/>
  </si>
  <si>
    <t>眉县槐芽镇西街村农田水利建设项目</t>
    <phoneticPr fontId="23" type="noConversion"/>
  </si>
  <si>
    <t>通过项目实施，改善产业基础设施条件，为该村3033名群众发展产业奠定基础。</t>
    <phoneticPr fontId="23" type="noConversion"/>
  </si>
  <si>
    <t>眉县齐镇官亭村农田水利建设项目</t>
    <phoneticPr fontId="23" type="noConversion"/>
  </si>
  <si>
    <t>通过项目实施，改善产业基础设施条件，为该村2634名群众发展产业奠定基础。</t>
    <phoneticPr fontId="23" type="noConversion"/>
  </si>
  <si>
    <t>眉县首善街办三和村农田水利建设项目</t>
    <phoneticPr fontId="23" type="noConversion"/>
  </si>
  <si>
    <t>新打机井一座（120米），井房一座、电缆线50米；八组灌溉管网1500米（含50个出水桩）。</t>
    <phoneticPr fontId="23" type="noConversion"/>
  </si>
  <si>
    <t>通过项目实施，改善产业基础设施条件，为该村720名群众发展产业奠定基础。</t>
    <phoneticPr fontId="23" type="noConversion"/>
  </si>
  <si>
    <t>眉县常兴镇常兴村农田水利建设项目</t>
    <phoneticPr fontId="23" type="noConversion"/>
  </si>
  <si>
    <t>通过项目实施，改善产业基础设施条件，为该村3714名群众发展产业奠定基础。</t>
    <phoneticPr fontId="23" type="noConversion"/>
  </si>
  <si>
    <t>5.人居环境整治</t>
    <phoneticPr fontId="23" type="noConversion"/>
  </si>
  <si>
    <t>眉县金渠镇枣林村人居环境整治项目</t>
    <phoneticPr fontId="23" type="noConversion"/>
  </si>
  <si>
    <t>蓬盖污水渠800米，.购置小型垃圾清运车10辆，新建垃圾填埋点9处 ，新建300平米人工湿地污水处理池一处，铺设污水管道500米，新修花坛1200米，栽植绿化苗木。</t>
    <phoneticPr fontId="23" type="noConversion"/>
  </si>
  <si>
    <t>通过项目，改善3512名群众生活环境。</t>
    <phoneticPr fontId="23" type="noConversion"/>
  </si>
  <si>
    <t>2</t>
    <phoneticPr fontId="23" type="noConversion"/>
  </si>
  <si>
    <t>眉县汤峪镇楼观塬村污水处理厂</t>
    <phoneticPr fontId="23" type="noConversion"/>
  </si>
  <si>
    <t>通过项目，改善2369名群众生活环境。</t>
    <phoneticPr fontId="23" type="noConversion"/>
  </si>
  <si>
    <t>眉县营头镇农村生活垃圾转运项目</t>
    <phoneticPr fontId="23" type="noConversion"/>
  </si>
  <si>
    <t>通过项目，改善23140名群众生活环境。</t>
    <phoneticPr fontId="23" type="noConversion"/>
  </si>
  <si>
    <t>眉县槐芽镇西街村人居环境整治项目</t>
    <phoneticPr fontId="23" type="noConversion"/>
  </si>
  <si>
    <t>通过项目，改善3030名群众生活环境。</t>
    <phoneticPr fontId="23" type="noConversion"/>
  </si>
  <si>
    <t>眉县齐镇官亭村人居环境整治项目</t>
    <phoneticPr fontId="23" type="noConversion"/>
  </si>
  <si>
    <t>通过项目，改善2634名群众生活环境。</t>
    <phoneticPr fontId="23" type="noConversion"/>
  </si>
  <si>
    <t>首善街办王长官寨村人居环境整治项目</t>
    <phoneticPr fontId="23" type="noConversion"/>
  </si>
  <si>
    <t>购买垃圾车6辆，垃圾箱26个。铺设管网一组319米，二组1800米，三组788米，六组600米，十一组400米，十三组500米，合计3807米。</t>
    <phoneticPr fontId="23" type="noConversion"/>
  </si>
  <si>
    <t>通过项目，改善3240名群众生活环境。</t>
    <phoneticPr fontId="23" type="noConversion"/>
  </si>
  <si>
    <t>眉县常兴镇尧柳村农村人居环境整治项目</t>
    <phoneticPr fontId="23" type="noConversion"/>
  </si>
  <si>
    <t>通过项目，改善3329名群众生活环境。</t>
    <phoneticPr fontId="23" type="noConversion"/>
  </si>
  <si>
    <t>通过项目实施提高316户脱贫户产业作务水平，增加产业收入。</t>
    <phoneticPr fontId="23" type="noConversion"/>
  </si>
  <si>
    <t>眉县金渠镇范家寨村2022年猕猴桃示范园“四改五提升”建设项目</t>
    <phoneticPr fontId="23" type="noConversion"/>
  </si>
  <si>
    <t>实施架型改造80亩、水肥一体化80亩。</t>
    <phoneticPr fontId="23" type="noConversion"/>
  </si>
  <si>
    <t>通过项目实施提高240户脱贫户产业作务水平，增加产业收入。</t>
    <phoneticPr fontId="23" type="noConversion"/>
  </si>
  <si>
    <t>眉县常兴镇北渭村2022年猕猴桃示范园“四改五提升”建设项目</t>
    <phoneticPr fontId="23" type="noConversion"/>
  </si>
  <si>
    <t>8组200米，宽3.5米；10组300米，宽3.5米；2组750米，宽3.5米；1组护林站500米，宽3.5米。厚度均为18厘米。</t>
    <phoneticPr fontId="23" type="noConversion"/>
  </si>
  <si>
    <t>四组新建机井1眼，180米深，增设80KV变压器1个，新栽电杆7个，架电线900米，铺设暗管300米。九组新建机井1眼，180米深，新栽电杆15个，架电线2100米，铺设暗管50米。</t>
    <phoneticPr fontId="23" type="noConversion"/>
  </si>
  <si>
    <t>眉县槐芽镇槐西村2022年壮大集体经济钢构厂房建设项目</t>
    <phoneticPr fontId="23" type="noConversion"/>
  </si>
  <si>
    <t>180米的深机井2眼，配套低压暗管2.4公里，ｕ型渠1200米。</t>
    <phoneticPr fontId="23" type="noConversion"/>
  </si>
  <si>
    <t>金渠镇</t>
    <phoneticPr fontId="23" type="noConversion"/>
  </si>
  <si>
    <t>田家寨村</t>
    <phoneticPr fontId="23" type="noConversion"/>
  </si>
  <si>
    <t>豆家河1.2.3.4.5组铺设300mmU型渠12公里，200mm波纹排水管1公里；八庄村1.2.3.4.5.6.7.8.9组铺设300mmU型渠10公里</t>
    <phoneticPr fontId="23" type="noConversion"/>
  </si>
  <si>
    <t>汤峪镇</t>
    <phoneticPr fontId="23" type="noConversion"/>
  </si>
  <si>
    <t>豆家河村、
八庄村</t>
    <phoneticPr fontId="23" type="noConversion"/>
  </si>
  <si>
    <t>2022年</t>
    <phoneticPr fontId="23" type="noConversion"/>
  </si>
  <si>
    <t>张亮</t>
    <phoneticPr fontId="23" type="noConversion"/>
  </si>
  <si>
    <t>巩固提升项目</t>
    <phoneticPr fontId="23" type="noConversion"/>
  </si>
  <si>
    <t xml:space="preserve">是 </t>
    <phoneticPr fontId="23" type="noConversion"/>
  </si>
  <si>
    <t>否</t>
    <phoneticPr fontId="23" type="noConversion"/>
  </si>
  <si>
    <t>基础设施巩固脱贫攻坚成果</t>
    <phoneticPr fontId="23" type="noConversion"/>
  </si>
  <si>
    <t>4</t>
    <phoneticPr fontId="23" type="noConversion"/>
  </si>
  <si>
    <t>7</t>
    <phoneticPr fontId="23" type="noConversion"/>
  </si>
  <si>
    <t>10</t>
    <phoneticPr fontId="23" type="noConversion"/>
  </si>
  <si>
    <t>眉县横渠镇万家塬村农田水利建设项目</t>
    <phoneticPr fontId="23" type="noConversion"/>
  </si>
  <si>
    <t>眉县汤峪镇灌溉排洪两用渠（管道）建设项目</t>
    <phoneticPr fontId="23" type="noConversion"/>
  </si>
  <si>
    <t>实施300亩架材改造和水肥一体化。</t>
    <phoneticPr fontId="23" type="noConversion"/>
  </si>
  <si>
    <t>安装猕猴桃分拣线一套、托盘160个，叉车1台。</t>
    <phoneticPr fontId="23" type="noConversion"/>
  </si>
  <si>
    <t>新建300平方米艾草加工车间，打绒机一台，卷条机26套等其他设施。</t>
    <phoneticPr fontId="23" type="noConversion"/>
  </si>
  <si>
    <t>沙河新区新建功能化智慧化养鱼场，总面积4500平方米，库房150平方米，养鱼水桶18个，垫水池2个，每个容量28.26立方米，供氧机18个，钢构温室大棚1205平方米，孵化池1200平方米。</t>
    <phoneticPr fontId="23" type="noConversion"/>
  </si>
  <si>
    <t>在梁村七组新打机井一眼。七组管网8000米，出水桩320个。</t>
    <phoneticPr fontId="23" type="noConversion"/>
  </si>
  <si>
    <t>三、五组新打灌溉机井2眼，铺设农灌暗管3公里，新增农灌变压器1台，架设线路1公里。</t>
    <phoneticPr fontId="23" type="noConversion"/>
  </si>
  <si>
    <t>新修官亭村2-5组30U型渠6千米。</t>
    <phoneticPr fontId="23" type="noConversion"/>
  </si>
  <si>
    <t>三、六、七、八组新打机井5眼。</t>
    <phoneticPr fontId="23" type="noConversion"/>
  </si>
  <si>
    <t xml:space="preserve">进村主干道路增设亮化路灯、路灯杆50盏。铺设三组至四组1600米排污管道。 </t>
    <phoneticPr fontId="23" type="noConversion"/>
  </si>
  <si>
    <t xml:space="preserve">新建1、2、3组排污管网2500米，购买垃圾清运箱9个。 </t>
    <phoneticPr fontId="23" type="noConversion"/>
  </si>
  <si>
    <t xml:space="preserve">污水并镇区大网2154m；硬村组道路1392㎡；新修花坛2450m;新栽绿化苗木樱花500棵。 </t>
    <phoneticPr fontId="23" type="noConversion"/>
  </si>
  <si>
    <t xml:space="preserve">新建污水处理厂一座，主要处理楼观塬村及街区产生的生活污水。 </t>
    <phoneticPr fontId="23" type="noConversion"/>
  </si>
  <si>
    <t>眉县营头镇万霞村农田水利建设项目</t>
    <phoneticPr fontId="23" type="noConversion"/>
  </si>
  <si>
    <t>实施架型改造200亩、水肥一体化200亩。</t>
    <phoneticPr fontId="23" type="noConversion"/>
  </si>
  <si>
    <t>猕猴桃果园架材改造200亩。</t>
    <phoneticPr fontId="23" type="noConversion"/>
  </si>
  <si>
    <t>水肥一体化、架材改造300亩。</t>
    <phoneticPr fontId="23" type="noConversion"/>
  </si>
  <si>
    <t>架型改造500亩，水肥一体化300亩。</t>
    <phoneticPr fontId="23" type="noConversion"/>
  </si>
  <si>
    <t>水肥一体化500亩，架型改造500亩。</t>
    <phoneticPr fontId="23" type="noConversion"/>
  </si>
  <si>
    <t>实施水肥一体化200亩。</t>
    <phoneticPr fontId="23" type="noConversion"/>
  </si>
  <si>
    <t>实施安装水肥一体化500亩。</t>
    <phoneticPr fontId="23" type="noConversion"/>
  </si>
  <si>
    <t>实施架材改造500亩，水肥一体化300亩。</t>
    <phoneticPr fontId="23" type="noConversion"/>
  </si>
  <si>
    <t>500亩架材改造提升，500亩水肥一体化。</t>
    <phoneticPr fontId="23" type="noConversion"/>
  </si>
  <si>
    <t>通过项目实施，实现豆家河、八庄村相关区域农田旱时灌溉，涝时排洪功能，确保群众经济作物发挥效益，不受损失。</t>
    <phoneticPr fontId="23" type="noConversion"/>
  </si>
  <si>
    <t>新建12间砖混结构农业综合服务中心480平方米，其中库房6间240平方米，电商中心4间160平方米，农资中心2间80平方米。</t>
    <phoneticPr fontId="23" type="noConversion"/>
  </si>
  <si>
    <t>原安上塬小学院内建一座500平方米的机械停放场地一处，购置雷沃MG1804型拖拉机3台，雷沃4YL-5M5型玉米收割机3台，龙丰1LYFT-350翻转犁4台，2BMG-14(7)250宽幅播机4台，购置3WWDZ-30A大疆无人机4台。</t>
    <phoneticPr fontId="23" type="noConversion"/>
  </si>
  <si>
    <t>常兴镇</t>
    <phoneticPr fontId="23" type="noConversion"/>
  </si>
  <si>
    <t>安刘塬村北塬</t>
    <phoneticPr fontId="23" type="noConversion"/>
  </si>
  <si>
    <t>是</t>
    <phoneticPr fontId="23" type="noConversion"/>
  </si>
  <si>
    <t>项目建筑面积486平米，建设轻钢结构房屋324平米，配套水电改造，设计三间农家小吃铺、两间小百货铺、两间红色旅游纪念品及照相服务、三间农产品销售铺。</t>
    <phoneticPr fontId="23" type="noConversion"/>
  </si>
  <si>
    <t>郭何村</t>
    <phoneticPr fontId="23" type="noConversion"/>
  </si>
  <si>
    <t>通过项目实施发展壮大村级集体经济，带动267户脱贫户增收。</t>
    <phoneticPr fontId="23" type="noConversion"/>
  </si>
  <si>
    <t>通过项目实施发展壮大村级集体经济，带动80户脱贫户增收。</t>
    <phoneticPr fontId="23" type="noConversion"/>
  </si>
  <si>
    <t>通过项目实施发展壮大村级集体经济，带动132户脱贫户增收。</t>
    <phoneticPr fontId="23" type="noConversion"/>
  </si>
  <si>
    <t>通过项目实施发展壮大村级集体经济，带动131户脱贫户增收。</t>
    <phoneticPr fontId="23" type="noConversion"/>
  </si>
  <si>
    <t>通过项目实施发展壮大村级集体经济，带动77户脱贫户增收。</t>
    <phoneticPr fontId="23" type="noConversion"/>
  </si>
  <si>
    <t>通过项目实施发展壮大村级集体经济，带动160户脱贫户增收。</t>
    <phoneticPr fontId="23" type="noConversion"/>
  </si>
  <si>
    <t>通过项目实施发展壮大村级集体经济，带动147户脱贫户增收。</t>
    <phoneticPr fontId="23" type="noConversion"/>
  </si>
  <si>
    <t>通过项目实施发展壮大村级集体经济，带动11户脱贫户增收。</t>
    <phoneticPr fontId="23" type="noConversion"/>
  </si>
  <si>
    <t>通过项目实施发展壮大村级集体经济，带动199户脱贫户增收。</t>
    <phoneticPr fontId="23" type="noConversion"/>
  </si>
  <si>
    <t>通过项目实施发展壮大村级集体经济，带动47户脱贫户增收。</t>
    <phoneticPr fontId="23" type="noConversion"/>
  </si>
  <si>
    <t>八寨村二期大棚建设项目新建草莓大棚棚体16栋，及其配套设施园区四周物理驱蚊灯、供水管道滴灌施肥机、园区道路硬化、周围绿化等。</t>
  </si>
  <si>
    <t>通过项目实施发展壮大村级集体经济，带动159户脱贫户增收。</t>
    <phoneticPr fontId="23" type="noConversion"/>
  </si>
  <si>
    <t>新建艾绒加工厂1处，建成钢构厂房面积1000㎡，仓储用房500㎡，建成艾绒加工生产线一条。</t>
  </si>
  <si>
    <t>南寨村</t>
  </si>
  <si>
    <t>眉县金渠镇田家寨村2022年壮大村级集体经济农业综合服务中心建设项目</t>
    <phoneticPr fontId="23" type="noConversion"/>
  </si>
  <si>
    <t>眉县常兴镇渭北塬2022年壮大村级集体经济农机综合服务站建设项目</t>
    <phoneticPr fontId="23" type="noConversion"/>
  </si>
  <si>
    <t>眉县常兴镇郭何村2022年壮大村级集体经济乡村旅游及特色农产品销售服务中心建设项目</t>
    <phoneticPr fontId="23" type="noConversion"/>
  </si>
  <si>
    <t>眉县金渠镇八寨村2022年壮大村级集体经济二期大棚设施建设项目</t>
    <phoneticPr fontId="23" type="noConversion"/>
  </si>
  <si>
    <t>眉县齐镇南寨村2022年壮大村级集体经济中药材深加工建设项目</t>
    <phoneticPr fontId="23" type="noConversion"/>
  </si>
  <si>
    <t>通过项目实施发展壮大村级集体经济，带动240户脱贫户增收。</t>
    <phoneticPr fontId="23" type="noConversion"/>
  </si>
  <si>
    <t>在原斜峪关村幼儿园地址新建特色餐饮厅1400平方米，砖混结构，共两层，购置餐饮附属设施等。</t>
  </si>
  <si>
    <t>斜峪关村</t>
  </si>
  <si>
    <t>眉县齐镇斜峪关村2022年壮大村级集体经济民俗农家乐建设项目</t>
    <phoneticPr fontId="23" type="noConversion"/>
  </si>
  <si>
    <t>通过项目实施发展壮大村级集体经济，带动112户脱贫户增收。</t>
    <phoneticPr fontId="23" type="noConversion"/>
  </si>
  <si>
    <t>眉县齐镇凉阁村2022年壮大村级集体经济有机肥加工厂建设项目</t>
    <phoneticPr fontId="23" type="noConversion"/>
  </si>
  <si>
    <t>通过项目实施发展壮大村级集体经济，带动153户脱贫户增收。</t>
    <phoneticPr fontId="23" type="noConversion"/>
  </si>
  <si>
    <t>4.农田水利建设</t>
    <phoneticPr fontId="23" type="noConversion"/>
  </si>
  <si>
    <t>眉县槐芽镇肖里沟村2022年猕猴桃示范园“四改五提升”建设项目</t>
    <phoneticPr fontId="23" type="noConversion"/>
  </si>
  <si>
    <t>眉县横渠镇李魏村2022年猕猴桃示范园“四改五提升”建设项目</t>
    <phoneticPr fontId="23" type="noConversion"/>
  </si>
  <si>
    <t>眉县横渠镇土岭村2022年水果采摘园基础设施建设项目</t>
    <phoneticPr fontId="23" type="noConversion"/>
  </si>
  <si>
    <t>16</t>
    <phoneticPr fontId="23" type="noConversion"/>
  </si>
  <si>
    <t>汤峪镇豆家河村生产路硬化</t>
    <phoneticPr fontId="23" type="noConversion"/>
  </si>
  <si>
    <t>汤峪镇新联村生产路硬化</t>
    <phoneticPr fontId="23" type="noConversion"/>
  </si>
  <si>
    <t>汤峪镇郝口坡村生产路硬化</t>
    <phoneticPr fontId="23" type="noConversion"/>
  </si>
  <si>
    <t>首善街道葫芦峪村生产路硬化</t>
    <phoneticPr fontId="23" type="noConversion"/>
  </si>
  <si>
    <t>槐芽镇西街村生产路硬化</t>
    <phoneticPr fontId="23" type="noConversion"/>
  </si>
  <si>
    <t>槐芽镇肖里沟村生产路硬化</t>
    <phoneticPr fontId="23" type="noConversion"/>
  </si>
  <si>
    <t>常兴镇汶家滩村生产路硬化</t>
    <phoneticPr fontId="23" type="noConversion"/>
  </si>
  <si>
    <t>常兴镇安刘塬村生产路硬化</t>
    <phoneticPr fontId="23" type="noConversion"/>
  </si>
  <si>
    <t>营头镇营头村生产路硬化</t>
    <phoneticPr fontId="23" type="noConversion"/>
  </si>
  <si>
    <t>营头镇第二坡村生产路硬化</t>
    <phoneticPr fontId="23" type="noConversion"/>
  </si>
  <si>
    <t>金渠镇河底村生产路硬化</t>
    <phoneticPr fontId="23" type="noConversion"/>
  </si>
  <si>
    <t>齐镇上庙村生产路硬化</t>
    <phoneticPr fontId="23" type="noConversion"/>
  </si>
  <si>
    <t>横渠镇西寨村生产路硬化</t>
    <phoneticPr fontId="23" type="noConversion"/>
  </si>
  <si>
    <t>金渠镇红星村生产路硬化</t>
    <phoneticPr fontId="23" type="noConversion"/>
  </si>
  <si>
    <t>金渠镇</t>
    <phoneticPr fontId="23" type="noConversion"/>
  </si>
  <si>
    <t>红星村</t>
    <phoneticPr fontId="23" type="noConversion"/>
  </si>
  <si>
    <t>通过项目实施，改善产业基础设施条件，为全村77户脱贫户发展产业奠定基础。</t>
    <phoneticPr fontId="23" type="noConversion"/>
  </si>
  <si>
    <t>农业农村局</t>
    <phoneticPr fontId="23" type="noConversion"/>
  </si>
  <si>
    <t>通过项目实施，改善产业基础设施条件，为全村12户脱贫户发展产业奠定基础。</t>
    <phoneticPr fontId="23" type="noConversion"/>
  </si>
  <si>
    <t>1组生产路长1000米，2组600米，3组740米，4组380米，5组300米，6组780米，宽度均为3.5米。厚度均为18厘米。</t>
    <phoneticPr fontId="23" type="noConversion"/>
  </si>
  <si>
    <t>新建年产5000吨生物有机肥厂，建设仓储库、发酵车间、包装车间等4420平方米，购置轮盘式翻抛机、粉碎机、料仓、搅拌机、皮带机等生产设备，配套水、电、安全消防等设施。</t>
    <phoneticPr fontId="23" type="noConversion"/>
  </si>
</sst>
</file>

<file path=xl/styles.xml><?xml version="1.0" encoding="utf-8"?>
<styleSheet xmlns="http://schemas.openxmlformats.org/spreadsheetml/2006/main">
  <numFmts count="1">
    <numFmt numFmtId="176" formatCode="General&quot;万&quot;"/>
  </numFmts>
  <fonts count="37">
    <font>
      <sz val="11"/>
      <color theme="1"/>
      <name val="等线"/>
      <charset val="134"/>
      <scheme val="minor"/>
    </font>
    <font>
      <sz val="12"/>
      <color theme="1"/>
      <name val="Arial"/>
      <family val="2"/>
    </font>
    <font>
      <sz val="12"/>
      <color theme="1"/>
      <name val="黑体"/>
      <family val="3"/>
      <charset val="134"/>
    </font>
    <font>
      <b/>
      <sz val="12"/>
      <color theme="1"/>
      <name val="仿宋"/>
      <family val="3"/>
      <charset val="134"/>
    </font>
    <font>
      <sz val="10"/>
      <color theme="1"/>
      <name val="仿宋_GB2312"/>
      <family val="3"/>
      <charset val="134"/>
    </font>
    <font>
      <sz val="16"/>
      <color theme="1"/>
      <name val="宋体"/>
      <family val="3"/>
      <charset val="134"/>
    </font>
    <font>
      <sz val="28"/>
      <color theme="1"/>
      <name val="方正小标宋简体"/>
      <family val="4"/>
      <charset val="134"/>
    </font>
    <font>
      <b/>
      <sz val="14"/>
      <color theme="1"/>
      <name val="仿宋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2"/>
      <color theme="1"/>
      <name val="仿宋_GB2312"/>
      <family val="3"/>
      <charset val="134"/>
    </font>
    <font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sz val="10"/>
      <color theme="1"/>
      <name val="黑体"/>
      <family val="3"/>
      <charset val="134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family val="4"/>
      <charset val="134"/>
    </font>
    <font>
      <b/>
      <sz val="1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u/>
      <sz val="28"/>
      <color theme="1"/>
      <name val="方正小标宋简体"/>
      <family val="4"/>
      <charset val="134"/>
    </font>
    <font>
      <u/>
      <sz val="20"/>
      <color theme="1"/>
      <name val="方正小标宋简体"/>
      <family val="4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color indexed="8"/>
      <name val="仿宋"/>
      <family val="3"/>
      <charset val="134"/>
    </font>
    <font>
      <sz val="14"/>
      <name val="仿宋_GB2312"/>
      <family val="3"/>
      <charset val="134"/>
    </font>
    <font>
      <sz val="14"/>
      <color theme="1"/>
      <name val="Arial"/>
      <family val="2"/>
    </font>
    <font>
      <b/>
      <sz val="14"/>
      <name val="仿宋"/>
      <family val="3"/>
      <charset val="134"/>
    </font>
    <font>
      <b/>
      <sz val="12"/>
      <color theme="1"/>
      <name val="Arial"/>
      <family val="2"/>
    </font>
    <font>
      <b/>
      <sz val="14"/>
      <color indexed="8"/>
      <name val="仿宋"/>
      <family val="3"/>
      <charset val="134"/>
    </font>
    <font>
      <b/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2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9" fillId="0" borderId="0"/>
    <xf numFmtId="0" fontId="24" fillId="0" borderId="0">
      <alignment vertical="center"/>
    </xf>
    <xf numFmtId="0" fontId="25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Border="1">
      <alignment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>
      <alignment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7" fillId="3" borderId="1" xfId="4" applyFont="1" applyFill="1" applyBorder="1" applyAlignment="1">
      <alignment horizontal="center" vertical="center" wrapText="1"/>
    </xf>
    <xf numFmtId="0" fontId="26" fillId="3" borderId="1" xfId="4" applyFont="1" applyFill="1" applyBorder="1" applyAlignment="1">
      <alignment horizontal="left" vertical="center" wrapText="1"/>
    </xf>
    <xf numFmtId="0" fontId="26" fillId="3" borderId="1" xfId="4" applyFont="1" applyFill="1" applyBorder="1" applyAlignment="1">
      <alignment horizontal="center" vertical="center" wrapText="1"/>
    </xf>
    <xf numFmtId="0" fontId="27" fillId="3" borderId="1" xfId="4" applyFont="1" applyFill="1" applyBorder="1" applyAlignment="1">
      <alignment horizontal="left" vertical="center" wrapText="1"/>
    </xf>
    <xf numFmtId="0" fontId="27" fillId="3" borderId="1" xfId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27" fillId="3" borderId="1" xfId="4" applyNumberFormat="1" applyFont="1" applyFill="1" applyBorder="1" applyAlignment="1">
      <alignment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vertical="center" wrapText="1"/>
    </xf>
    <xf numFmtId="0" fontId="27" fillId="3" borderId="1" xfId="6" applyFont="1" applyFill="1" applyBorder="1" applyAlignment="1">
      <alignment vertical="center" wrapText="1"/>
    </xf>
    <xf numFmtId="0" fontId="27" fillId="3" borderId="1" xfId="6" applyFont="1" applyFill="1" applyBorder="1" applyAlignment="1">
      <alignment horizontal="left" vertical="center" wrapText="1"/>
    </xf>
    <xf numFmtId="0" fontId="28" fillId="3" borderId="1" xfId="6" applyFont="1" applyFill="1" applyBorder="1" applyAlignment="1">
      <alignment horizontal="center" vertical="center" wrapText="1"/>
    </xf>
    <xf numFmtId="0" fontId="29" fillId="3" borderId="1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 applyProtection="1">
      <alignment horizontal="center" vertical="center" wrapText="1"/>
      <protection locked="0"/>
    </xf>
    <xf numFmtId="0" fontId="27" fillId="3" borderId="1" xfId="6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1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 applyProtection="1">
      <alignment horizontal="center" vertical="center" wrapText="1"/>
    </xf>
    <xf numFmtId="0" fontId="27" fillId="3" borderId="1" xfId="4" applyFont="1" applyFill="1" applyBorder="1" applyAlignment="1">
      <alignment vertical="center" wrapText="1"/>
    </xf>
    <xf numFmtId="49" fontId="26" fillId="3" borderId="1" xfId="0" applyNumberFormat="1" applyFont="1" applyFill="1" applyBorder="1" applyAlignment="1">
      <alignment vertical="center" wrapText="1"/>
    </xf>
    <xf numFmtId="0" fontId="26" fillId="3" borderId="1" xfId="0" applyNumberFormat="1" applyFont="1" applyFill="1" applyBorder="1" applyAlignment="1">
      <alignment horizontal="left" vertical="center" wrapText="1"/>
    </xf>
    <xf numFmtId="176" fontId="27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 wrapText="1"/>
      <protection locked="0"/>
    </xf>
    <xf numFmtId="0" fontId="30" fillId="3" borderId="1" xfId="0" applyFont="1" applyFill="1" applyBorder="1" applyAlignment="1">
      <alignment horizontal="center" vertical="center" wrapText="1"/>
    </xf>
    <xf numFmtId="0" fontId="28" fillId="3" borderId="1" xfId="10" applyFont="1" applyFill="1" applyBorder="1" applyAlignment="1">
      <alignment horizontal="center" vertical="center" wrapText="1"/>
    </xf>
    <xf numFmtId="0" fontId="28" fillId="3" borderId="1" xfId="10" applyFont="1" applyFill="1" applyBorder="1" applyAlignment="1">
      <alignment horizontal="justify" vertical="center"/>
    </xf>
    <xf numFmtId="0" fontId="28" fillId="3" borderId="1" xfId="10" applyFont="1" applyFill="1" applyBorder="1" applyAlignment="1">
      <alignment horizontal="left" vertical="center" wrapText="1"/>
    </xf>
    <xf numFmtId="0" fontId="26" fillId="3" borderId="1" xfId="1" applyFont="1" applyFill="1" applyBorder="1" applyAlignment="1">
      <alignment vertical="center" wrapText="1"/>
    </xf>
    <xf numFmtId="0" fontId="26" fillId="3" borderId="1" xfId="1" applyFont="1" applyFill="1" applyBorder="1" applyAlignment="1">
      <alignment horizontal="left" vertical="center" wrapText="1"/>
    </xf>
    <xf numFmtId="0" fontId="26" fillId="3" borderId="1" xfId="1" applyFont="1" applyFill="1" applyBorder="1" applyAlignment="1">
      <alignment horizontal="center" vertical="center" wrapText="1"/>
    </xf>
    <xf numFmtId="0" fontId="27" fillId="3" borderId="1" xfId="1" applyNumberFormat="1" applyFont="1" applyFill="1" applyBorder="1" applyAlignment="1">
      <alignment horizontal="center" vertical="center" wrapText="1"/>
    </xf>
    <xf numFmtId="0" fontId="26" fillId="3" borderId="1" xfId="1" applyFont="1" applyFill="1" applyBorder="1" applyAlignment="1" applyProtection="1">
      <alignment horizontal="center" vertical="center" wrapText="1"/>
      <protection locked="0"/>
    </xf>
    <xf numFmtId="49" fontId="27" fillId="3" borderId="1" xfId="0" applyNumberFormat="1" applyFont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left" vertical="center" wrapText="1"/>
    </xf>
    <xf numFmtId="0" fontId="28" fillId="3" borderId="1" xfId="1" applyFont="1" applyFill="1" applyBorder="1" applyAlignment="1">
      <alignment horizontal="center" vertical="center" wrapText="1"/>
    </xf>
    <xf numFmtId="0" fontId="26" fillId="3" borderId="1" xfId="3" applyFont="1" applyFill="1" applyBorder="1" applyAlignment="1">
      <alignment horizontal="center" vertical="center" wrapText="1"/>
    </xf>
    <xf numFmtId="0" fontId="26" fillId="3" borderId="1" xfId="9" applyFont="1" applyFill="1" applyBorder="1" applyAlignment="1">
      <alignment horizontal="center" vertical="center" wrapText="1"/>
    </xf>
    <xf numFmtId="0" fontId="28" fillId="3" borderId="1" xfId="9" applyFont="1" applyFill="1" applyBorder="1" applyAlignment="1">
      <alignment horizontal="center" vertical="center" wrapText="1"/>
    </xf>
    <xf numFmtId="0" fontId="27" fillId="3" borderId="1" xfId="9" applyFont="1" applyFill="1" applyBorder="1" applyAlignment="1">
      <alignment horizontal="center" vertical="center" wrapText="1"/>
    </xf>
    <xf numFmtId="0" fontId="28" fillId="3" borderId="1" xfId="3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0" fontId="31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1" fillId="3" borderId="1" xfId="0" applyFont="1" applyFill="1" applyBorder="1" applyAlignment="1" applyProtection="1">
      <alignment horizontal="center" vertical="center" wrapText="1"/>
      <protection locked="0"/>
    </xf>
    <xf numFmtId="0" fontId="33" fillId="3" borderId="1" xfId="3" applyFont="1" applyFill="1" applyBorder="1" applyAlignment="1">
      <alignment horizontal="center" vertical="center" wrapText="1"/>
    </xf>
    <xf numFmtId="0" fontId="7" fillId="3" borderId="1" xfId="9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49" fontId="27" fillId="3" borderId="1" xfId="0" applyNumberFormat="1" applyFont="1" applyFill="1" applyBorder="1" applyAlignment="1">
      <alignment vertical="center" wrapText="1"/>
    </xf>
    <xf numFmtId="49" fontId="27" fillId="3" borderId="1" xfId="0" applyNumberFormat="1" applyFont="1" applyFill="1" applyBorder="1" applyAlignment="1">
      <alignment horizontal="left" vertical="center" wrapText="1"/>
    </xf>
    <xf numFmtId="0" fontId="27" fillId="3" borderId="1" xfId="0" applyNumberFormat="1" applyFont="1" applyFill="1" applyBorder="1" applyAlignment="1">
      <alignment horizontal="left" vertical="center" wrapText="1"/>
    </xf>
    <xf numFmtId="0" fontId="28" fillId="3" borderId="1" xfId="6" applyFont="1" applyFill="1" applyBorder="1" applyAlignment="1">
      <alignment vertical="center" wrapText="1"/>
    </xf>
    <xf numFmtId="0" fontId="28" fillId="3" borderId="1" xfId="6" applyFont="1" applyFill="1" applyBorder="1" applyAlignment="1">
      <alignment horizontal="left" vertical="center" wrapText="1"/>
    </xf>
    <xf numFmtId="49" fontId="27" fillId="3" borderId="1" xfId="4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7" fillId="3" borderId="1" xfId="1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49" fontId="26" fillId="3" borderId="1" xfId="10" applyNumberFormat="1" applyFont="1" applyFill="1" applyBorder="1" applyAlignment="1">
      <alignment horizontal="center" vertical="center" wrapText="1"/>
    </xf>
    <xf numFmtId="0" fontId="26" fillId="3" borderId="1" xfId="10" applyFont="1" applyFill="1" applyBorder="1" applyAlignment="1">
      <alignment horizontal="left" vertical="center" wrapText="1"/>
    </xf>
    <xf numFmtId="0" fontId="26" fillId="3" borderId="1" xfId="10" applyFont="1" applyFill="1" applyBorder="1" applyAlignment="1">
      <alignment horizontal="center" vertical="center" wrapText="1"/>
    </xf>
  </cellXfs>
  <cellStyles count="11">
    <cellStyle name="常规" xfId="0" builtinId="0"/>
    <cellStyle name="常规 2" xfId="2"/>
    <cellStyle name="常规 2 2" xfId="1"/>
    <cellStyle name="常规 2 3" xfId="8"/>
    <cellStyle name="常规 3" xfId="3"/>
    <cellStyle name="常规 3 2" xfId="6"/>
    <cellStyle name="常规 3 3" xfId="9"/>
    <cellStyle name="常规 4" xfId="4"/>
    <cellStyle name="常规 4 2" xfId="10"/>
    <cellStyle name="常规 5" xfId="5"/>
    <cellStyle name="常规 6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workbookViewId="0">
      <selection activeCell="D58" sqref="D58"/>
    </sheetView>
  </sheetViews>
  <sheetFormatPr defaultColWidth="9" defaultRowHeight="13.5"/>
  <cols>
    <col min="1" max="1" width="3" style="12" customWidth="1"/>
    <col min="2" max="2" width="18.375" customWidth="1"/>
    <col min="3" max="3" width="9" customWidth="1"/>
    <col min="4" max="5" width="9.625" customWidth="1"/>
    <col min="6" max="6" width="9.625" style="13" customWidth="1"/>
    <col min="7" max="13" width="9.625" customWidth="1"/>
  </cols>
  <sheetData>
    <row r="1" spans="1:13" ht="20.25" customHeight="1">
      <c r="A1" s="12" t="s">
        <v>0</v>
      </c>
    </row>
    <row r="2" spans="1:13" ht="42" customHeight="1">
      <c r="A2" s="122" t="s">
        <v>1</v>
      </c>
      <c r="B2" s="122"/>
      <c r="C2" s="122"/>
      <c r="D2" s="122"/>
      <c r="E2" s="122"/>
      <c r="F2" s="123"/>
      <c r="G2" s="122"/>
      <c r="H2" s="122"/>
      <c r="I2" s="122"/>
      <c r="J2" s="122"/>
      <c r="K2" s="122"/>
      <c r="L2" s="122"/>
      <c r="M2" s="122"/>
    </row>
    <row r="3" spans="1:13" ht="26.1" customHeight="1">
      <c r="A3" s="124" t="s">
        <v>2</v>
      </c>
      <c r="B3" s="124"/>
      <c r="C3" s="14"/>
      <c r="D3" s="14"/>
      <c r="E3" s="14"/>
      <c r="F3" s="15"/>
      <c r="G3" s="14"/>
      <c r="H3" s="14"/>
      <c r="I3" s="14"/>
      <c r="J3" s="14"/>
      <c r="K3" s="14"/>
      <c r="L3" s="14"/>
      <c r="M3" s="14"/>
    </row>
    <row r="4" spans="1:13" s="8" customFormat="1" ht="23.1" customHeight="1">
      <c r="A4" s="129" t="s">
        <v>3</v>
      </c>
      <c r="B4" s="131" t="s">
        <v>4</v>
      </c>
      <c r="C4" s="133" t="s">
        <v>5</v>
      </c>
      <c r="D4" s="125" t="s">
        <v>6</v>
      </c>
      <c r="E4" s="126"/>
      <c r="F4" s="127"/>
      <c r="G4" s="126"/>
      <c r="H4" s="126"/>
      <c r="I4" s="126"/>
      <c r="J4" s="126"/>
      <c r="K4" s="126"/>
      <c r="L4" s="126"/>
      <c r="M4" s="128"/>
    </row>
    <row r="5" spans="1:13" s="9" customFormat="1" ht="37.5" customHeight="1">
      <c r="A5" s="130"/>
      <c r="B5" s="132"/>
      <c r="C5" s="134"/>
      <c r="D5" s="16" t="s">
        <v>7</v>
      </c>
      <c r="E5" s="17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</row>
    <row r="6" spans="1:13" ht="21.95" customHeight="1">
      <c r="A6" s="19"/>
      <c r="B6" s="20" t="s">
        <v>17</v>
      </c>
      <c r="C6" s="21">
        <f>C7+C13+C18+C21+C23+C27+C34+C36+C42+C46+C52+C59+C64</f>
        <v>224</v>
      </c>
      <c r="D6" s="21">
        <f>D7+D13+D18+D21+D23+D27+D34+D36+D42+D46+D52+D59+D64</f>
        <v>23369.956999999999</v>
      </c>
      <c r="E6" s="21">
        <f t="shared" ref="E6:M6" si="0">E7+E13+E18+E21+E23+E27+E34+E36+E42+E46+E52+E59+E64</f>
        <v>12988.256600000001</v>
      </c>
      <c r="F6" s="21">
        <f t="shared" si="0"/>
        <v>10356.7004</v>
      </c>
      <c r="G6" s="21">
        <f t="shared" si="0"/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25</v>
      </c>
    </row>
    <row r="7" spans="1:13" s="10" customFormat="1" ht="21.95" customHeight="1">
      <c r="A7" s="19">
        <v>1</v>
      </c>
      <c r="B7" s="22" t="s">
        <v>18</v>
      </c>
      <c r="C7" s="23">
        <f>C8+C9+C10+C11+C12</f>
        <v>53</v>
      </c>
      <c r="D7" s="23">
        <f>D8+D9+D10+D11+D12</f>
        <v>4871.1079</v>
      </c>
      <c r="E7" s="23">
        <f>E8+E9+E10+E11+E12</f>
        <v>4862.26</v>
      </c>
      <c r="F7" s="23">
        <f t="shared" ref="F7:M7" si="1">F8+F9+F10+F11+F12</f>
        <v>8.8478999999999992</v>
      </c>
      <c r="G7" s="23">
        <f t="shared" si="1"/>
        <v>0</v>
      </c>
      <c r="H7" s="23">
        <f t="shared" si="1"/>
        <v>0</v>
      </c>
      <c r="I7" s="23">
        <f t="shared" si="1"/>
        <v>0</v>
      </c>
      <c r="J7" s="23">
        <f t="shared" si="1"/>
        <v>0</v>
      </c>
      <c r="K7" s="23">
        <f t="shared" si="1"/>
        <v>0</v>
      </c>
      <c r="L7" s="23">
        <f t="shared" si="1"/>
        <v>0</v>
      </c>
      <c r="M7" s="23">
        <f t="shared" si="1"/>
        <v>0</v>
      </c>
    </row>
    <row r="8" spans="1:13" ht="21.95" customHeight="1">
      <c r="A8" s="19">
        <v>2</v>
      </c>
      <c r="B8" s="24" t="s">
        <v>19</v>
      </c>
      <c r="C8" s="21">
        <v>16</v>
      </c>
      <c r="D8" s="21">
        <v>1201.26</v>
      </c>
      <c r="E8" s="21">
        <v>1201.26</v>
      </c>
      <c r="F8" s="25"/>
      <c r="G8" s="21"/>
      <c r="H8" s="21"/>
      <c r="I8" s="21"/>
      <c r="J8" s="21"/>
      <c r="K8" s="21"/>
      <c r="L8" s="21"/>
      <c r="M8" s="21"/>
    </row>
    <row r="9" spans="1:13" ht="21.95" customHeight="1">
      <c r="A9" s="19">
        <v>3</v>
      </c>
      <c r="B9" s="26" t="s">
        <v>20</v>
      </c>
      <c r="C9" s="21"/>
      <c r="D9" s="21"/>
      <c r="E9" s="21"/>
      <c r="F9" s="25"/>
      <c r="G9" s="21"/>
      <c r="H9" s="21"/>
      <c r="I9" s="21"/>
      <c r="J9" s="21"/>
      <c r="K9" s="21"/>
      <c r="L9" s="21"/>
      <c r="M9" s="21"/>
    </row>
    <row r="10" spans="1:13" ht="21.95" customHeight="1">
      <c r="A10" s="19">
        <v>4</v>
      </c>
      <c r="B10" s="26" t="s">
        <v>21</v>
      </c>
      <c r="C10" s="21"/>
      <c r="D10" s="21"/>
      <c r="E10" s="21"/>
      <c r="F10" s="25"/>
      <c r="G10" s="21"/>
      <c r="H10" s="21"/>
      <c r="I10" s="21"/>
      <c r="J10" s="21"/>
      <c r="K10" s="21"/>
      <c r="L10" s="21"/>
      <c r="M10" s="21"/>
    </row>
    <row r="11" spans="1:13" ht="21.95" customHeight="1">
      <c r="A11" s="19">
        <v>5</v>
      </c>
      <c r="B11" s="26" t="s">
        <v>22</v>
      </c>
      <c r="C11" s="21">
        <v>1</v>
      </c>
      <c r="D11" s="21">
        <f>SUM(E11:M11)</f>
        <v>8.8478999999999992</v>
      </c>
      <c r="E11" s="21"/>
      <c r="F11" s="25">
        <v>8.8478999999999992</v>
      </c>
      <c r="G11" s="21"/>
      <c r="H11" s="21"/>
      <c r="I11" s="21"/>
      <c r="J11" s="21"/>
      <c r="K11" s="21"/>
      <c r="L11" s="21"/>
      <c r="M11" s="21"/>
    </row>
    <row r="12" spans="1:13" ht="21.95" customHeight="1">
      <c r="A12" s="19">
        <v>6</v>
      </c>
      <c r="B12" s="26" t="s">
        <v>23</v>
      </c>
      <c r="C12" s="21">
        <v>36</v>
      </c>
      <c r="D12" s="21">
        <v>3661</v>
      </c>
      <c r="E12" s="21">
        <v>3661</v>
      </c>
      <c r="F12" s="25"/>
      <c r="G12" s="21"/>
      <c r="H12" s="21"/>
      <c r="I12" s="21"/>
      <c r="J12" s="21"/>
      <c r="K12" s="21"/>
      <c r="L12" s="21"/>
      <c r="M12" s="21"/>
    </row>
    <row r="13" spans="1:13" s="10" customFormat="1" ht="21.95" customHeight="1">
      <c r="A13" s="19">
        <v>7</v>
      </c>
      <c r="B13" s="22" t="s">
        <v>24</v>
      </c>
      <c r="C13" s="23">
        <f>C14+C15+C16+C17</f>
        <v>6</v>
      </c>
      <c r="D13" s="23">
        <f>D14+D15+D16+D17</f>
        <v>118</v>
      </c>
      <c r="E13" s="23">
        <f>E14+E15+E16+E17</f>
        <v>100</v>
      </c>
      <c r="F13" s="23">
        <f t="shared" ref="F13:M13" si="2">F14+F15+F16+F17</f>
        <v>18</v>
      </c>
      <c r="G13" s="23">
        <f t="shared" si="2"/>
        <v>0</v>
      </c>
      <c r="H13" s="23">
        <f t="shared" si="2"/>
        <v>0</v>
      </c>
      <c r="I13" s="23">
        <f t="shared" si="2"/>
        <v>0</v>
      </c>
      <c r="J13" s="23">
        <f t="shared" si="2"/>
        <v>0</v>
      </c>
      <c r="K13" s="23">
        <f t="shared" si="2"/>
        <v>0</v>
      </c>
      <c r="L13" s="23">
        <f t="shared" si="2"/>
        <v>0</v>
      </c>
      <c r="M13" s="23">
        <f t="shared" si="2"/>
        <v>0</v>
      </c>
    </row>
    <row r="14" spans="1:13" ht="21.95" customHeight="1">
      <c r="A14" s="19">
        <v>8</v>
      </c>
      <c r="B14" s="26" t="s">
        <v>25</v>
      </c>
      <c r="C14" s="21">
        <v>1</v>
      </c>
      <c r="D14" s="21">
        <f>SUM(E14:M14)</f>
        <v>2.5</v>
      </c>
      <c r="E14" s="21"/>
      <c r="F14" s="25">
        <v>2.5</v>
      </c>
      <c r="G14" s="21"/>
      <c r="H14" s="21"/>
      <c r="I14" s="21"/>
      <c r="J14" s="21"/>
      <c r="K14" s="21"/>
      <c r="L14" s="21"/>
      <c r="M14" s="21"/>
    </row>
    <row r="15" spans="1:13" ht="21.95" customHeight="1">
      <c r="A15" s="19">
        <v>9</v>
      </c>
      <c r="B15" s="26" t="s">
        <v>26</v>
      </c>
      <c r="C15" s="21">
        <v>1</v>
      </c>
      <c r="D15" s="21">
        <f>SUM(E15:M15)</f>
        <v>2.5</v>
      </c>
      <c r="E15" s="21"/>
      <c r="F15" s="25">
        <v>2.5</v>
      </c>
      <c r="G15" s="21"/>
      <c r="H15" s="21"/>
      <c r="I15" s="21"/>
      <c r="J15" s="21"/>
      <c r="K15" s="21"/>
      <c r="L15" s="21"/>
      <c r="M15" s="21"/>
    </row>
    <row r="16" spans="1:13" ht="21.95" customHeight="1">
      <c r="A16" s="19">
        <v>10</v>
      </c>
      <c r="B16" s="26" t="s">
        <v>27</v>
      </c>
      <c r="C16" s="21">
        <v>1</v>
      </c>
      <c r="D16" s="21">
        <f>SUM(E16:M16)</f>
        <v>6</v>
      </c>
      <c r="E16" s="21"/>
      <c r="F16" s="25">
        <v>6</v>
      </c>
      <c r="G16" s="21"/>
      <c r="H16" s="21"/>
      <c r="I16" s="21"/>
      <c r="J16" s="21"/>
      <c r="K16" s="21"/>
      <c r="L16" s="21"/>
      <c r="M16" s="21"/>
    </row>
    <row r="17" spans="1:13" ht="21.95" customHeight="1">
      <c r="A17" s="19">
        <v>11</v>
      </c>
      <c r="B17" s="26" t="s">
        <v>28</v>
      </c>
      <c r="C17" s="21">
        <v>3</v>
      </c>
      <c r="D17" s="21">
        <f>SUM(E17:M17)</f>
        <v>107</v>
      </c>
      <c r="E17" s="21">
        <v>100</v>
      </c>
      <c r="F17" s="25">
        <v>7</v>
      </c>
      <c r="G17" s="21"/>
      <c r="H17" s="21"/>
      <c r="I17" s="21"/>
      <c r="J17" s="21"/>
      <c r="K17" s="21"/>
      <c r="L17" s="21"/>
      <c r="M17" s="21"/>
    </row>
    <row r="18" spans="1:13" s="10" customFormat="1" ht="21.95" customHeight="1">
      <c r="A18" s="19">
        <v>12</v>
      </c>
      <c r="B18" s="22" t="s">
        <v>29</v>
      </c>
      <c r="C18" s="23">
        <f>C19+C20</f>
        <v>2</v>
      </c>
      <c r="D18" s="23">
        <f>D19+D20</f>
        <v>31.16</v>
      </c>
      <c r="E18" s="23">
        <f>E19+E20</f>
        <v>31.16</v>
      </c>
      <c r="F18" s="23">
        <f t="shared" ref="F18:M18" si="3">F19+F20</f>
        <v>0</v>
      </c>
      <c r="G18" s="23">
        <f t="shared" si="3"/>
        <v>0</v>
      </c>
      <c r="H18" s="23">
        <f t="shared" si="3"/>
        <v>0</v>
      </c>
      <c r="I18" s="23">
        <f t="shared" si="3"/>
        <v>0</v>
      </c>
      <c r="J18" s="23">
        <f t="shared" si="3"/>
        <v>0</v>
      </c>
      <c r="K18" s="23">
        <f t="shared" si="3"/>
        <v>0</v>
      </c>
      <c r="L18" s="23">
        <f t="shared" si="3"/>
        <v>0</v>
      </c>
      <c r="M18" s="23">
        <f t="shared" si="3"/>
        <v>0</v>
      </c>
    </row>
    <row r="19" spans="1:13" ht="21.95" customHeight="1">
      <c r="A19" s="19">
        <v>13</v>
      </c>
      <c r="B19" s="26" t="s">
        <v>30</v>
      </c>
      <c r="C19" s="21">
        <v>2</v>
      </c>
      <c r="D19" s="21">
        <v>31.16</v>
      </c>
      <c r="E19" s="21">
        <v>31.16</v>
      </c>
      <c r="F19" s="25"/>
      <c r="G19" s="21"/>
      <c r="H19" s="21"/>
      <c r="I19" s="21"/>
      <c r="J19" s="21"/>
      <c r="K19" s="21"/>
      <c r="L19" s="21"/>
      <c r="M19" s="21"/>
    </row>
    <row r="20" spans="1:13" ht="21.95" customHeight="1">
      <c r="A20" s="19">
        <v>14</v>
      </c>
      <c r="B20" s="26" t="s">
        <v>31</v>
      </c>
      <c r="C20" s="21"/>
      <c r="D20" s="21"/>
      <c r="E20" s="21"/>
      <c r="F20" s="25"/>
      <c r="G20" s="21"/>
      <c r="H20" s="21"/>
      <c r="I20" s="21"/>
      <c r="J20" s="21"/>
      <c r="K20" s="21"/>
      <c r="L20" s="21"/>
      <c r="M20" s="21"/>
    </row>
    <row r="21" spans="1:13" s="10" customFormat="1" ht="21.95" customHeight="1">
      <c r="A21" s="19">
        <v>15</v>
      </c>
      <c r="B21" s="22" t="s">
        <v>32</v>
      </c>
      <c r="C21" s="23">
        <f>C22</f>
        <v>2</v>
      </c>
      <c r="D21" s="23">
        <f>D22</f>
        <v>894.52</v>
      </c>
      <c r="E21" s="23">
        <f>E22</f>
        <v>125.32</v>
      </c>
      <c r="F21" s="23">
        <f t="shared" ref="F21:M21" si="4">F22</f>
        <v>769.2</v>
      </c>
      <c r="G21" s="23">
        <f t="shared" si="4"/>
        <v>0</v>
      </c>
      <c r="H21" s="23">
        <f t="shared" si="4"/>
        <v>0</v>
      </c>
      <c r="I21" s="23">
        <f t="shared" si="4"/>
        <v>0</v>
      </c>
      <c r="J21" s="23">
        <f t="shared" si="4"/>
        <v>0</v>
      </c>
      <c r="K21" s="23">
        <f t="shared" si="4"/>
        <v>0</v>
      </c>
      <c r="L21" s="23">
        <f t="shared" si="4"/>
        <v>0</v>
      </c>
      <c r="M21" s="23">
        <f t="shared" si="4"/>
        <v>0</v>
      </c>
    </row>
    <row r="22" spans="1:13" ht="21.95" customHeight="1">
      <c r="A22" s="19">
        <v>16</v>
      </c>
      <c r="B22" s="26" t="s">
        <v>33</v>
      </c>
      <c r="C22" s="21">
        <v>2</v>
      </c>
      <c r="D22" s="21">
        <f>SUM(E22:M22)</f>
        <v>894.52</v>
      </c>
      <c r="E22" s="21">
        <v>125.32</v>
      </c>
      <c r="F22" s="25">
        <v>769.2</v>
      </c>
      <c r="G22" s="21"/>
      <c r="H22" s="21"/>
      <c r="I22" s="21"/>
      <c r="J22" s="21"/>
      <c r="K22" s="21"/>
      <c r="L22" s="21"/>
      <c r="M22" s="21"/>
    </row>
    <row r="23" spans="1:13" s="10" customFormat="1" ht="21.95" customHeight="1">
      <c r="A23" s="19">
        <v>17</v>
      </c>
      <c r="B23" s="22" t="s">
        <v>34</v>
      </c>
      <c r="C23" s="23">
        <f>C24+C25+C26</f>
        <v>7</v>
      </c>
      <c r="D23" s="23">
        <f>D24+D25+D26</f>
        <v>713.96249999999998</v>
      </c>
      <c r="E23" s="23">
        <f>E24+E25+E26</f>
        <v>560.1</v>
      </c>
      <c r="F23" s="23">
        <f t="shared" ref="F23:M23" si="5">F24+F25+F26</f>
        <v>153.86250000000001</v>
      </c>
      <c r="G23" s="23">
        <f t="shared" si="5"/>
        <v>0</v>
      </c>
      <c r="H23" s="23">
        <f t="shared" si="5"/>
        <v>0</v>
      </c>
      <c r="I23" s="23">
        <f t="shared" si="5"/>
        <v>0</v>
      </c>
      <c r="J23" s="23">
        <f t="shared" si="5"/>
        <v>0</v>
      </c>
      <c r="K23" s="23">
        <f t="shared" si="5"/>
        <v>0</v>
      </c>
      <c r="L23" s="23">
        <f t="shared" si="5"/>
        <v>0</v>
      </c>
      <c r="M23" s="23">
        <f t="shared" si="5"/>
        <v>0</v>
      </c>
    </row>
    <row r="24" spans="1:13" ht="30" customHeight="1">
      <c r="A24" s="19">
        <v>18</v>
      </c>
      <c r="B24" s="26" t="s">
        <v>35</v>
      </c>
      <c r="C24" s="21">
        <v>3</v>
      </c>
      <c r="D24" s="21">
        <v>560.1</v>
      </c>
      <c r="E24" s="21">
        <v>560.1</v>
      </c>
      <c r="F24" s="25"/>
      <c r="G24" s="21"/>
      <c r="H24" s="21"/>
      <c r="I24" s="21"/>
      <c r="J24" s="21"/>
      <c r="K24" s="21"/>
      <c r="L24" s="21"/>
      <c r="M24" s="21"/>
    </row>
    <row r="25" spans="1:13" ht="32.25" customHeight="1">
      <c r="A25" s="19">
        <v>19</v>
      </c>
      <c r="B25" s="26" t="s">
        <v>36</v>
      </c>
      <c r="C25" s="21"/>
      <c r="D25" s="21"/>
      <c r="E25" s="21"/>
      <c r="F25" s="25"/>
      <c r="G25" s="21"/>
      <c r="H25" s="21"/>
      <c r="I25" s="21"/>
      <c r="J25" s="21"/>
      <c r="K25" s="21"/>
      <c r="L25" s="21"/>
      <c r="M25" s="21"/>
    </row>
    <row r="26" spans="1:13" ht="21.95" customHeight="1">
      <c r="A26" s="19">
        <v>20</v>
      </c>
      <c r="B26" s="27" t="s">
        <v>37</v>
      </c>
      <c r="C26" s="21">
        <v>4</v>
      </c>
      <c r="D26" s="21">
        <f>SUM(E26:M26)</f>
        <v>153.86250000000001</v>
      </c>
      <c r="E26" s="21"/>
      <c r="F26" s="25">
        <v>153.86250000000001</v>
      </c>
      <c r="G26" s="21"/>
      <c r="H26" s="21"/>
      <c r="I26" s="21"/>
      <c r="J26" s="21"/>
      <c r="K26" s="21"/>
      <c r="L26" s="21"/>
      <c r="M26" s="21"/>
    </row>
    <row r="27" spans="1:13" s="10" customFormat="1" ht="21.95" customHeight="1">
      <c r="A27" s="19">
        <v>21</v>
      </c>
      <c r="B27" s="22" t="s">
        <v>38</v>
      </c>
      <c r="C27" s="23">
        <f>C28+C29+C30+C31+C32+C33</f>
        <v>3</v>
      </c>
      <c r="D27" s="23">
        <f>D28+D29+D30+D31+D32+D33</f>
        <v>1586.65</v>
      </c>
      <c r="E27" s="23">
        <f>E28+E29+E30+E31+E32+E33</f>
        <v>0</v>
      </c>
      <c r="F27" s="23">
        <f t="shared" ref="F27:M27" si="6">F28+F29+F30+F31+F32+F33</f>
        <v>1586.65</v>
      </c>
      <c r="G27" s="23">
        <f t="shared" si="6"/>
        <v>0</v>
      </c>
      <c r="H27" s="23">
        <f t="shared" si="6"/>
        <v>0</v>
      </c>
      <c r="I27" s="23">
        <f t="shared" si="6"/>
        <v>0</v>
      </c>
      <c r="J27" s="23">
        <f t="shared" si="6"/>
        <v>0</v>
      </c>
      <c r="K27" s="23">
        <f t="shared" si="6"/>
        <v>0</v>
      </c>
      <c r="L27" s="23">
        <f t="shared" si="6"/>
        <v>0</v>
      </c>
      <c r="M27" s="23">
        <f t="shared" si="6"/>
        <v>0</v>
      </c>
    </row>
    <row r="28" spans="1:13" ht="33.75" customHeight="1">
      <c r="A28" s="19">
        <v>22</v>
      </c>
      <c r="B28" s="26" t="s">
        <v>39</v>
      </c>
      <c r="C28" s="21">
        <v>1</v>
      </c>
      <c r="D28" s="21">
        <f>SUM(E28:M28)</f>
        <v>340.77</v>
      </c>
      <c r="E28" s="21"/>
      <c r="F28" s="25">
        <v>340.77</v>
      </c>
      <c r="G28" s="21"/>
      <c r="H28" s="21"/>
      <c r="I28" s="21"/>
      <c r="J28" s="21"/>
      <c r="K28" s="21"/>
      <c r="L28" s="21"/>
      <c r="M28" s="21"/>
    </row>
    <row r="29" spans="1:13" ht="21.95" customHeight="1">
      <c r="A29" s="19">
        <v>23</v>
      </c>
      <c r="B29" s="26" t="s">
        <v>40</v>
      </c>
      <c r="C29" s="21">
        <v>1</v>
      </c>
      <c r="D29" s="21">
        <f>SUM(E29:M29)</f>
        <v>121.2</v>
      </c>
      <c r="E29" s="21"/>
      <c r="F29" s="25">
        <v>121.2</v>
      </c>
      <c r="G29" s="21"/>
      <c r="H29" s="21"/>
      <c r="I29" s="21"/>
      <c r="J29" s="21"/>
      <c r="K29" s="21"/>
      <c r="L29" s="21"/>
      <c r="M29" s="21"/>
    </row>
    <row r="30" spans="1:13" ht="21.95" customHeight="1">
      <c r="A30" s="19">
        <v>24</v>
      </c>
      <c r="B30" s="27" t="s">
        <v>41</v>
      </c>
      <c r="C30" s="21">
        <v>1</v>
      </c>
      <c r="D30" s="21">
        <f>SUM(E30:M30)</f>
        <v>1124.68</v>
      </c>
      <c r="E30" s="21"/>
      <c r="F30" s="25">
        <v>1124.68</v>
      </c>
      <c r="G30" s="21"/>
      <c r="H30" s="21"/>
      <c r="I30" s="21"/>
      <c r="J30" s="21"/>
      <c r="K30" s="21"/>
      <c r="L30" s="21"/>
      <c r="M30" s="21"/>
    </row>
    <row r="31" spans="1:13" ht="30.75" customHeight="1">
      <c r="A31" s="19">
        <v>25</v>
      </c>
      <c r="B31" s="27" t="s">
        <v>42</v>
      </c>
      <c r="C31" s="21"/>
      <c r="D31" s="21"/>
      <c r="E31" s="21"/>
      <c r="F31" s="25"/>
      <c r="G31" s="21"/>
      <c r="H31" s="21"/>
      <c r="I31" s="21"/>
      <c r="J31" s="21"/>
      <c r="K31" s="21"/>
      <c r="L31" s="21"/>
      <c r="M31" s="21"/>
    </row>
    <row r="32" spans="1:13" ht="21.95" customHeight="1">
      <c r="A32" s="19">
        <v>26</v>
      </c>
      <c r="B32" s="27" t="s">
        <v>43</v>
      </c>
      <c r="C32" s="21"/>
      <c r="D32" s="21"/>
      <c r="E32" s="21"/>
      <c r="F32" s="25"/>
      <c r="G32" s="21"/>
      <c r="H32" s="21"/>
      <c r="I32" s="21"/>
      <c r="J32" s="21"/>
      <c r="K32" s="21"/>
      <c r="L32" s="21"/>
      <c r="M32" s="21"/>
    </row>
    <row r="33" spans="1:13" ht="36" customHeight="1">
      <c r="A33" s="19">
        <v>27</v>
      </c>
      <c r="B33" s="27" t="s">
        <v>44</v>
      </c>
      <c r="C33" s="21"/>
      <c r="D33" s="21"/>
      <c r="E33" s="21"/>
      <c r="F33" s="25"/>
      <c r="G33" s="21"/>
      <c r="H33" s="21"/>
      <c r="I33" s="21"/>
      <c r="J33" s="21"/>
      <c r="K33" s="21"/>
      <c r="L33" s="21"/>
      <c r="M33" s="21"/>
    </row>
    <row r="34" spans="1:13" ht="21.95" customHeight="1">
      <c r="A34" s="19">
        <v>28</v>
      </c>
      <c r="B34" s="22" t="s">
        <v>45</v>
      </c>
      <c r="C34" s="23">
        <f>C35</f>
        <v>0</v>
      </c>
      <c r="D34" s="23">
        <f>D35</f>
        <v>0</v>
      </c>
      <c r="E34" s="23">
        <f>E35</f>
        <v>0</v>
      </c>
      <c r="F34" s="23">
        <f t="shared" ref="F34:M34" si="7">F35</f>
        <v>0</v>
      </c>
      <c r="G34" s="23">
        <f t="shared" si="7"/>
        <v>0</v>
      </c>
      <c r="H34" s="23">
        <f t="shared" si="7"/>
        <v>0</v>
      </c>
      <c r="I34" s="23">
        <f t="shared" si="7"/>
        <v>0</v>
      </c>
      <c r="J34" s="23">
        <f t="shared" si="7"/>
        <v>0</v>
      </c>
      <c r="K34" s="23">
        <f t="shared" si="7"/>
        <v>0</v>
      </c>
      <c r="L34" s="23">
        <f t="shared" si="7"/>
        <v>0</v>
      </c>
      <c r="M34" s="23">
        <f t="shared" si="7"/>
        <v>0</v>
      </c>
    </row>
    <row r="35" spans="1:13" s="11" customFormat="1" ht="21.95" customHeight="1">
      <c r="A35" s="19">
        <v>29</v>
      </c>
      <c r="B35" s="27" t="s">
        <v>46</v>
      </c>
      <c r="C35" s="21"/>
      <c r="D35" s="21"/>
      <c r="E35" s="21"/>
      <c r="F35" s="25"/>
      <c r="G35" s="21"/>
      <c r="H35" s="21"/>
      <c r="I35" s="21"/>
      <c r="J35" s="21"/>
      <c r="K35" s="21"/>
      <c r="L35" s="21"/>
      <c r="M35" s="21"/>
    </row>
    <row r="36" spans="1:13" s="10" customFormat="1" ht="21.95" customHeight="1">
      <c r="A36" s="19">
        <v>30</v>
      </c>
      <c r="B36" s="22" t="s">
        <v>47</v>
      </c>
      <c r="C36" s="23">
        <f>C37+C38+C39+C40+C41</f>
        <v>1</v>
      </c>
      <c r="D36" s="23">
        <f>D37+D38+D39+D40+D41</f>
        <v>300</v>
      </c>
      <c r="E36" s="23">
        <f>E37+E38+E39+E40+E41</f>
        <v>300</v>
      </c>
      <c r="F36" s="23">
        <f t="shared" ref="F36:M36" si="8">F37+F38+F39+F40+F41</f>
        <v>0</v>
      </c>
      <c r="G36" s="23">
        <f t="shared" si="8"/>
        <v>0</v>
      </c>
      <c r="H36" s="23">
        <f t="shared" si="8"/>
        <v>0</v>
      </c>
      <c r="I36" s="23">
        <f t="shared" si="8"/>
        <v>0</v>
      </c>
      <c r="J36" s="23">
        <f t="shared" si="8"/>
        <v>0</v>
      </c>
      <c r="K36" s="23">
        <f t="shared" si="8"/>
        <v>0</v>
      </c>
      <c r="L36" s="23">
        <f t="shared" si="8"/>
        <v>0</v>
      </c>
      <c r="M36" s="23">
        <f t="shared" si="8"/>
        <v>0</v>
      </c>
    </row>
    <row r="37" spans="1:13" ht="21.95" customHeight="1">
      <c r="A37" s="19">
        <v>31</v>
      </c>
      <c r="B37" s="27" t="s">
        <v>48</v>
      </c>
      <c r="C37" s="21">
        <v>1</v>
      </c>
      <c r="D37" s="21">
        <v>300</v>
      </c>
      <c r="E37" s="21">
        <v>300</v>
      </c>
      <c r="F37" s="25"/>
      <c r="G37" s="21"/>
      <c r="H37" s="21"/>
      <c r="I37" s="21"/>
      <c r="J37" s="21"/>
      <c r="K37" s="21"/>
      <c r="L37" s="21"/>
      <c r="M37" s="21"/>
    </row>
    <row r="38" spans="1:13" ht="40.5" customHeight="1">
      <c r="A38" s="19">
        <v>32</v>
      </c>
      <c r="B38" s="27" t="s">
        <v>49</v>
      </c>
      <c r="C38" s="21"/>
      <c r="D38" s="21"/>
      <c r="E38" s="21"/>
      <c r="F38" s="25"/>
      <c r="G38" s="21"/>
      <c r="H38" s="21"/>
      <c r="I38" s="21"/>
      <c r="J38" s="21"/>
      <c r="K38" s="21"/>
      <c r="L38" s="21"/>
      <c r="M38" s="21"/>
    </row>
    <row r="39" spans="1:13" ht="21.95" customHeight="1">
      <c r="A39" s="19">
        <v>33</v>
      </c>
      <c r="B39" s="28" t="s">
        <v>50</v>
      </c>
      <c r="C39" s="21"/>
      <c r="D39" s="21"/>
      <c r="E39" s="21"/>
      <c r="F39" s="25"/>
      <c r="G39" s="21"/>
      <c r="H39" s="21"/>
      <c r="I39" s="21"/>
      <c r="J39" s="21"/>
      <c r="K39" s="21"/>
      <c r="L39" s="21"/>
      <c r="M39" s="21"/>
    </row>
    <row r="40" spans="1:13" ht="31.5" customHeight="1">
      <c r="A40" s="19">
        <v>34</v>
      </c>
      <c r="B40" s="27" t="s">
        <v>51</v>
      </c>
      <c r="C40" s="21"/>
      <c r="D40" s="21"/>
      <c r="E40" s="21"/>
      <c r="F40" s="25"/>
      <c r="G40" s="21"/>
      <c r="H40" s="21"/>
      <c r="I40" s="21"/>
      <c r="J40" s="21"/>
      <c r="K40" s="21"/>
      <c r="L40" s="21"/>
      <c r="M40" s="21"/>
    </row>
    <row r="41" spans="1:13" ht="21.95" customHeight="1">
      <c r="A41" s="19">
        <v>35</v>
      </c>
      <c r="B41" s="28" t="s">
        <v>23</v>
      </c>
      <c r="C41" s="21"/>
      <c r="D41" s="21"/>
      <c r="E41" s="21"/>
      <c r="F41" s="25"/>
      <c r="G41" s="21"/>
      <c r="H41" s="21"/>
      <c r="I41" s="21"/>
      <c r="J41" s="21"/>
      <c r="K41" s="21"/>
      <c r="L41" s="21"/>
      <c r="M41" s="21"/>
    </row>
    <row r="42" spans="1:13" s="10" customFormat="1" ht="21.95" customHeight="1">
      <c r="A42" s="19">
        <v>36</v>
      </c>
      <c r="B42" s="22" t="s">
        <v>52</v>
      </c>
      <c r="C42" s="23">
        <f>C43+C44+C45</f>
        <v>16</v>
      </c>
      <c r="D42" s="23">
        <f>D43+D44+D45</f>
        <v>1319.35</v>
      </c>
      <c r="E42" s="23">
        <f>E43+E44+E45</f>
        <v>1017.71</v>
      </c>
      <c r="F42" s="23">
        <f t="shared" ref="F42:M42" si="9">F43+F44+F45</f>
        <v>301.64</v>
      </c>
      <c r="G42" s="23">
        <f t="shared" si="9"/>
        <v>0</v>
      </c>
      <c r="H42" s="23">
        <f t="shared" si="9"/>
        <v>0</v>
      </c>
      <c r="I42" s="23">
        <f t="shared" si="9"/>
        <v>0</v>
      </c>
      <c r="J42" s="23">
        <f t="shared" si="9"/>
        <v>0</v>
      </c>
      <c r="K42" s="23">
        <f t="shared" si="9"/>
        <v>0</v>
      </c>
      <c r="L42" s="23">
        <f t="shared" si="9"/>
        <v>0</v>
      </c>
      <c r="M42" s="23">
        <f t="shared" si="9"/>
        <v>0</v>
      </c>
    </row>
    <row r="43" spans="1:13" ht="21.95" customHeight="1">
      <c r="A43" s="19">
        <v>37</v>
      </c>
      <c r="B43" s="29" t="s">
        <v>53</v>
      </c>
      <c r="C43" s="21"/>
      <c r="D43" s="21"/>
      <c r="E43" s="21"/>
      <c r="F43" s="25"/>
      <c r="G43" s="21"/>
      <c r="H43" s="21"/>
      <c r="I43" s="21"/>
      <c r="J43" s="21"/>
      <c r="K43" s="21"/>
      <c r="L43" s="21"/>
      <c r="M43" s="21"/>
    </row>
    <row r="44" spans="1:13" ht="21.95" customHeight="1">
      <c r="A44" s="19">
        <v>38</v>
      </c>
      <c r="B44" s="29" t="s">
        <v>54</v>
      </c>
      <c r="C44" s="21">
        <v>16</v>
      </c>
      <c r="D44" s="21">
        <f>SUM(E44:M44)</f>
        <v>1319.35</v>
      </c>
      <c r="E44" s="21">
        <v>1017.71</v>
      </c>
      <c r="F44" s="25">
        <v>301.64</v>
      </c>
      <c r="G44" s="21"/>
      <c r="H44" s="21"/>
      <c r="I44" s="21"/>
      <c r="J44" s="21"/>
      <c r="K44" s="21"/>
      <c r="L44" s="21"/>
      <c r="M44" s="21"/>
    </row>
    <row r="45" spans="1:13" ht="21.95" customHeight="1">
      <c r="A45" s="19">
        <v>39</v>
      </c>
      <c r="B45" s="29" t="s">
        <v>55</v>
      </c>
      <c r="C45" s="21"/>
      <c r="D45" s="21"/>
      <c r="E45" s="21"/>
      <c r="F45" s="25"/>
      <c r="G45" s="21"/>
      <c r="H45" s="21"/>
      <c r="I45" s="21"/>
      <c r="J45" s="21"/>
      <c r="K45" s="21"/>
      <c r="L45" s="21"/>
      <c r="M45" s="21"/>
    </row>
    <row r="46" spans="1:13" s="10" customFormat="1" ht="21.95" customHeight="1">
      <c r="A46" s="19">
        <v>40</v>
      </c>
      <c r="B46" s="22" t="s">
        <v>56</v>
      </c>
      <c r="C46" s="23">
        <f>C47+C48+C49+C50+C51</f>
        <v>6</v>
      </c>
      <c r="D46" s="23">
        <f>D47+D48+D49+D50+D51</f>
        <v>7518.5</v>
      </c>
      <c r="E46" s="23">
        <f t="shared" ref="E46:M46" si="10">E47+E48+E49+E50+E51</f>
        <v>0</v>
      </c>
      <c r="F46" s="23">
        <f t="shared" si="10"/>
        <v>7518.5</v>
      </c>
      <c r="G46" s="23">
        <f t="shared" si="10"/>
        <v>0</v>
      </c>
      <c r="H46" s="23">
        <f t="shared" si="10"/>
        <v>0</v>
      </c>
      <c r="I46" s="23">
        <f t="shared" si="10"/>
        <v>0</v>
      </c>
      <c r="J46" s="23">
        <f t="shared" si="10"/>
        <v>0</v>
      </c>
      <c r="K46" s="23">
        <f t="shared" si="10"/>
        <v>0</v>
      </c>
      <c r="L46" s="23">
        <f t="shared" si="10"/>
        <v>0</v>
      </c>
      <c r="M46" s="23">
        <f t="shared" si="10"/>
        <v>0</v>
      </c>
    </row>
    <row r="47" spans="1:13" ht="38.25" customHeight="1">
      <c r="A47" s="19">
        <v>41</v>
      </c>
      <c r="B47" s="29" t="s">
        <v>57</v>
      </c>
      <c r="C47" s="21">
        <v>1</v>
      </c>
      <c r="D47" s="21">
        <f>SUM(E47:M47)</f>
        <v>5600</v>
      </c>
      <c r="E47" s="21"/>
      <c r="F47" s="25">
        <v>5600</v>
      </c>
      <c r="G47" s="21"/>
      <c r="H47" s="21"/>
      <c r="I47" s="21"/>
      <c r="J47" s="21"/>
      <c r="K47" s="21"/>
      <c r="L47" s="21"/>
      <c r="M47" s="21"/>
    </row>
    <row r="48" spans="1:13" ht="36.75" customHeight="1">
      <c r="A48" s="19">
        <v>42</v>
      </c>
      <c r="B48" s="29" t="s">
        <v>58</v>
      </c>
      <c r="C48" s="21">
        <v>2</v>
      </c>
      <c r="D48" s="21">
        <f>SUM(E48:M48)</f>
        <v>1440</v>
      </c>
      <c r="E48" s="21"/>
      <c r="F48" s="25">
        <v>1440</v>
      </c>
      <c r="G48" s="21"/>
      <c r="H48" s="21"/>
      <c r="I48" s="21"/>
      <c r="J48" s="21"/>
      <c r="K48" s="21"/>
      <c r="L48" s="21"/>
      <c r="M48" s="21"/>
    </row>
    <row r="49" spans="1:13" ht="28.5" customHeight="1">
      <c r="A49" s="19">
        <v>43</v>
      </c>
      <c r="B49" s="29" t="s">
        <v>59</v>
      </c>
      <c r="C49" s="21"/>
      <c r="D49" s="21"/>
      <c r="E49" s="21"/>
      <c r="F49" s="25"/>
      <c r="G49" s="21"/>
      <c r="H49" s="21"/>
      <c r="I49" s="21"/>
      <c r="J49" s="21"/>
      <c r="K49" s="21"/>
      <c r="L49" s="21"/>
      <c r="M49" s="21"/>
    </row>
    <row r="50" spans="1:13" ht="21.95" customHeight="1">
      <c r="A50" s="19">
        <v>44</v>
      </c>
      <c r="B50" s="29" t="s">
        <v>60</v>
      </c>
      <c r="C50" s="21">
        <v>2</v>
      </c>
      <c r="D50" s="21">
        <f>SUM(E50:M50)</f>
        <v>48.5</v>
      </c>
      <c r="E50" s="21"/>
      <c r="F50" s="25">
        <v>48.5</v>
      </c>
      <c r="G50" s="21"/>
      <c r="H50" s="21"/>
      <c r="I50" s="21"/>
      <c r="J50" s="21"/>
      <c r="K50" s="21"/>
      <c r="L50" s="21"/>
      <c r="M50" s="21"/>
    </row>
    <row r="51" spans="1:13" ht="21.95" customHeight="1">
      <c r="A51" s="19">
        <v>45</v>
      </c>
      <c r="B51" s="29" t="s">
        <v>61</v>
      </c>
      <c r="C51" s="21">
        <v>1</v>
      </c>
      <c r="D51" s="21">
        <f>SUM(E51:M51)</f>
        <v>430</v>
      </c>
      <c r="E51" s="21"/>
      <c r="F51" s="25">
        <v>430</v>
      </c>
      <c r="G51" s="21"/>
      <c r="H51" s="21"/>
      <c r="I51" s="21"/>
      <c r="J51" s="21"/>
      <c r="K51" s="21"/>
      <c r="L51" s="21"/>
      <c r="M51" s="21"/>
    </row>
    <row r="52" spans="1:13" s="10" customFormat="1" ht="21.95" customHeight="1">
      <c r="A52" s="19">
        <v>46</v>
      </c>
      <c r="B52" s="22" t="s">
        <v>62</v>
      </c>
      <c r="C52" s="23">
        <f>C53+C54+C55+C56+C57+C58</f>
        <v>126</v>
      </c>
      <c r="D52" s="23">
        <f>D53+D54+D55+D56+D57+D58</f>
        <v>5909.4466000000002</v>
      </c>
      <c r="E52" s="23">
        <f>E53+E54+E55+E56+E57+E58</f>
        <v>5884.4466000000002</v>
      </c>
      <c r="F52" s="23">
        <f t="shared" ref="F52:M52" si="11">F53+F54+F55+F56+F57+F58</f>
        <v>0</v>
      </c>
      <c r="G52" s="23">
        <f t="shared" si="11"/>
        <v>0</v>
      </c>
      <c r="H52" s="23">
        <f t="shared" si="11"/>
        <v>0</v>
      </c>
      <c r="I52" s="23">
        <f t="shared" si="11"/>
        <v>0</v>
      </c>
      <c r="J52" s="23">
        <f t="shared" si="11"/>
        <v>0</v>
      </c>
      <c r="K52" s="23">
        <f t="shared" si="11"/>
        <v>0</v>
      </c>
      <c r="L52" s="23">
        <f t="shared" si="11"/>
        <v>0</v>
      </c>
      <c r="M52" s="23">
        <f t="shared" si="11"/>
        <v>25</v>
      </c>
    </row>
    <row r="53" spans="1:13" ht="37.5" customHeight="1">
      <c r="A53" s="19">
        <v>47</v>
      </c>
      <c r="B53" s="29" t="s">
        <v>63</v>
      </c>
      <c r="C53" s="21">
        <v>88</v>
      </c>
      <c r="D53" s="21">
        <v>3439.09</v>
      </c>
      <c r="E53" s="21">
        <v>3439.09</v>
      </c>
      <c r="F53" s="25"/>
      <c r="G53" s="21"/>
      <c r="H53" s="21"/>
      <c r="I53" s="21"/>
      <c r="J53" s="21"/>
      <c r="K53" s="21"/>
      <c r="L53" s="21"/>
      <c r="M53" s="21"/>
    </row>
    <row r="54" spans="1:13" ht="21.95" customHeight="1">
      <c r="A54" s="19">
        <v>48</v>
      </c>
      <c r="B54" s="29" t="s">
        <v>64</v>
      </c>
      <c r="C54" s="21"/>
      <c r="D54" s="21"/>
      <c r="E54" s="21"/>
      <c r="F54" s="25"/>
      <c r="G54" s="21"/>
      <c r="H54" s="21"/>
      <c r="I54" s="21"/>
      <c r="J54" s="21"/>
      <c r="K54" s="21"/>
      <c r="L54" s="21"/>
      <c r="M54" s="21"/>
    </row>
    <row r="55" spans="1:13" ht="21.95" customHeight="1">
      <c r="A55" s="19">
        <v>49</v>
      </c>
      <c r="B55" s="29" t="s">
        <v>65</v>
      </c>
      <c r="C55" s="21"/>
      <c r="D55" s="21"/>
      <c r="E55" s="21"/>
      <c r="F55" s="25"/>
      <c r="G55" s="21"/>
      <c r="H55" s="21"/>
      <c r="I55" s="21"/>
      <c r="J55" s="21"/>
      <c r="K55" s="21"/>
      <c r="L55" s="21"/>
      <c r="M55" s="21"/>
    </row>
    <row r="56" spans="1:13" ht="21.95" customHeight="1">
      <c r="A56" s="19">
        <v>50</v>
      </c>
      <c r="B56" s="29" t="s">
        <v>66</v>
      </c>
      <c r="C56" s="21"/>
      <c r="D56" s="21"/>
      <c r="E56" s="21"/>
      <c r="F56" s="25"/>
      <c r="G56" s="21"/>
      <c r="H56" s="21"/>
      <c r="I56" s="21"/>
      <c r="J56" s="21"/>
      <c r="K56" s="21"/>
      <c r="L56" s="21"/>
      <c r="M56" s="21"/>
    </row>
    <row r="57" spans="1:13" ht="21.95" customHeight="1">
      <c r="A57" s="19">
        <v>51</v>
      </c>
      <c r="B57" s="24" t="s">
        <v>67</v>
      </c>
      <c r="C57" s="21">
        <v>13</v>
      </c>
      <c r="D57" s="21">
        <v>917.33</v>
      </c>
      <c r="E57" s="21">
        <v>917.33</v>
      </c>
      <c r="F57" s="25"/>
      <c r="G57" s="21"/>
      <c r="H57" s="21"/>
      <c r="I57" s="21"/>
      <c r="J57" s="21"/>
      <c r="K57" s="21"/>
      <c r="L57" s="21"/>
      <c r="M57" s="21"/>
    </row>
    <row r="58" spans="1:13" ht="21.95" customHeight="1">
      <c r="A58" s="19">
        <v>52</v>
      </c>
      <c r="B58" s="28" t="s">
        <v>68</v>
      </c>
      <c r="C58" s="21">
        <v>25</v>
      </c>
      <c r="D58" s="21">
        <f>SUM(E58:M58)</f>
        <v>1553.0265999999999</v>
      </c>
      <c r="E58" s="21">
        <v>1528.0265999999999</v>
      </c>
      <c r="F58" s="25"/>
      <c r="G58" s="21"/>
      <c r="H58" s="21"/>
      <c r="I58" s="21"/>
      <c r="J58" s="21"/>
      <c r="K58" s="21"/>
      <c r="L58" s="21"/>
      <c r="M58" s="21">
        <v>25</v>
      </c>
    </row>
    <row r="59" spans="1:13" s="10" customFormat="1" ht="21.95" customHeight="1">
      <c r="A59" s="19">
        <v>53</v>
      </c>
      <c r="B59" s="22" t="s">
        <v>69</v>
      </c>
      <c r="C59" s="23">
        <f>C60+C61+C62+C63</f>
        <v>0</v>
      </c>
      <c r="D59" s="23">
        <f>D60+D61+D62+D63</f>
        <v>0</v>
      </c>
      <c r="E59" s="23">
        <f>E60+E61+E62+E63</f>
        <v>0</v>
      </c>
      <c r="F59" s="23">
        <f t="shared" ref="F59:M59" si="12">F60+F61+F62+F63</f>
        <v>0</v>
      </c>
      <c r="G59" s="23">
        <f t="shared" si="12"/>
        <v>0</v>
      </c>
      <c r="H59" s="23">
        <f t="shared" si="12"/>
        <v>0</v>
      </c>
      <c r="I59" s="23">
        <f t="shared" si="12"/>
        <v>0</v>
      </c>
      <c r="J59" s="23">
        <f t="shared" si="12"/>
        <v>0</v>
      </c>
      <c r="K59" s="23">
        <f t="shared" si="12"/>
        <v>0</v>
      </c>
      <c r="L59" s="23">
        <f t="shared" si="12"/>
        <v>0</v>
      </c>
      <c r="M59" s="23">
        <f t="shared" si="12"/>
        <v>0</v>
      </c>
    </row>
    <row r="60" spans="1:13" ht="27.75" customHeight="1">
      <c r="A60" s="19">
        <v>54</v>
      </c>
      <c r="B60" s="29" t="s">
        <v>70</v>
      </c>
      <c r="C60" s="21"/>
      <c r="D60" s="21"/>
      <c r="E60" s="21"/>
      <c r="F60" s="25"/>
      <c r="G60" s="21"/>
      <c r="H60" s="21"/>
      <c r="I60" s="21"/>
      <c r="J60" s="21"/>
      <c r="K60" s="21"/>
      <c r="L60" s="21"/>
      <c r="M60" s="21"/>
    </row>
    <row r="61" spans="1:13" ht="21.95" customHeight="1">
      <c r="A61" s="19">
        <v>55</v>
      </c>
      <c r="B61" s="28" t="s">
        <v>71</v>
      </c>
      <c r="C61" s="21"/>
      <c r="D61" s="21"/>
      <c r="E61" s="21"/>
      <c r="F61" s="25"/>
      <c r="G61" s="21"/>
      <c r="H61" s="21"/>
      <c r="I61" s="21"/>
      <c r="J61" s="21"/>
      <c r="K61" s="21"/>
      <c r="L61" s="21"/>
      <c r="M61" s="21"/>
    </row>
    <row r="62" spans="1:13" ht="21.95" customHeight="1">
      <c r="A62" s="19">
        <v>56</v>
      </c>
      <c r="B62" s="28" t="s">
        <v>72</v>
      </c>
      <c r="C62" s="21"/>
      <c r="D62" s="21"/>
      <c r="E62" s="21"/>
      <c r="F62" s="25"/>
      <c r="G62" s="21"/>
      <c r="H62" s="21"/>
      <c r="I62" s="21"/>
      <c r="J62" s="21"/>
      <c r="K62" s="21"/>
      <c r="L62" s="21"/>
      <c r="M62" s="21"/>
    </row>
    <row r="63" spans="1:13" ht="21.95" customHeight="1">
      <c r="A63" s="19">
        <v>57</v>
      </c>
      <c r="B63" s="24" t="s">
        <v>73</v>
      </c>
      <c r="C63" s="21"/>
      <c r="D63" s="21"/>
      <c r="E63" s="21"/>
      <c r="F63" s="25"/>
      <c r="G63" s="21"/>
      <c r="H63" s="21"/>
      <c r="I63" s="21"/>
      <c r="J63" s="21"/>
      <c r="K63" s="21"/>
      <c r="L63" s="21"/>
      <c r="M63" s="21"/>
    </row>
    <row r="64" spans="1:13" s="10" customFormat="1" ht="21.95" customHeight="1">
      <c r="A64" s="19">
        <v>58</v>
      </c>
      <c r="B64" s="30" t="s">
        <v>74</v>
      </c>
      <c r="C64" s="23">
        <v>2</v>
      </c>
      <c r="D64" s="23">
        <v>107.26</v>
      </c>
      <c r="E64" s="23">
        <v>107.26</v>
      </c>
      <c r="F64" s="31"/>
      <c r="G64" s="23"/>
      <c r="H64" s="23"/>
      <c r="I64" s="23"/>
      <c r="J64" s="23"/>
      <c r="K64" s="23"/>
      <c r="L64" s="23"/>
      <c r="M64" s="23"/>
    </row>
  </sheetData>
  <mergeCells count="6">
    <mergeCell ref="A2:M2"/>
    <mergeCell ref="A3:B3"/>
    <mergeCell ref="D4:M4"/>
    <mergeCell ref="A4:A5"/>
    <mergeCell ref="B4:B5"/>
    <mergeCell ref="C4:C5"/>
  </mergeCells>
  <phoneticPr fontId="23" type="noConversion"/>
  <pageMargins left="0.75138888888888899" right="0.75138888888888899" top="0.51180555555555596" bottom="0.43263888888888902" header="0.5" footer="0.5"/>
  <pageSetup paperSize="9" orientation="landscape"/>
  <ignoredErrors>
    <ignoredError sqref="D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O74"/>
  <sheetViews>
    <sheetView tabSelected="1" zoomScale="55" zoomScaleNormal="55" workbookViewId="0">
      <pane ySplit="6" topLeftCell="A7" activePane="bottomLeft" state="frozen"/>
      <selection pane="bottomLeft" activeCell="L35" sqref="L35"/>
    </sheetView>
  </sheetViews>
  <sheetFormatPr defaultColWidth="6.875" defaultRowHeight="15"/>
  <cols>
    <col min="1" max="1" width="11.625" style="39" customWidth="1"/>
    <col min="2" max="2" width="26" style="46" customWidth="1"/>
    <col min="3" max="3" width="40.25" style="5" customWidth="1"/>
    <col min="4" max="4" width="8.25" style="6" customWidth="1"/>
    <col min="5" max="5" width="7.875" style="6" customWidth="1"/>
    <col min="6" max="6" width="5.75" style="6" customWidth="1"/>
    <col min="7" max="7" width="10.75" style="6" customWidth="1"/>
    <col min="8" max="8" width="6.875" style="6" customWidth="1"/>
    <col min="9" max="10" width="11.125" style="6" customWidth="1"/>
    <col min="11" max="11" width="11.5" style="6" customWidth="1"/>
    <col min="12" max="12" width="7.5" style="6" customWidth="1"/>
    <col min="13" max="13" width="8.625" style="6" customWidth="1"/>
    <col min="14" max="14" width="7" style="6" customWidth="1"/>
    <col min="15" max="15" width="6.625" style="6" customWidth="1"/>
    <col min="16" max="16" width="10.25" style="6" customWidth="1"/>
    <col min="17" max="23" width="4.5" style="6" customWidth="1"/>
    <col min="24" max="24" width="6.625" style="6" customWidth="1"/>
    <col min="25" max="29" width="4.875" style="6" customWidth="1"/>
    <col min="30" max="30" width="7.375" style="6" customWidth="1"/>
    <col min="31" max="32" width="8.5" style="6" customWidth="1"/>
    <col min="33" max="33" width="15.125" style="6" customWidth="1"/>
    <col min="34" max="34" width="38.75" style="46" customWidth="1"/>
    <col min="35" max="35" width="10.25" style="6" customWidth="1"/>
    <col min="36" max="39" width="8" style="6" hidden="1" customWidth="1"/>
    <col min="40" max="40" width="23.375" style="6" hidden="1" customWidth="1"/>
    <col min="41" max="41" width="8" style="6" hidden="1" customWidth="1"/>
    <col min="42" max="42" width="8.875" style="6" customWidth="1"/>
    <col min="43" max="271" width="8" style="6" customWidth="1"/>
    <col min="272" max="16384" width="6.875" style="6"/>
  </cols>
  <sheetData>
    <row r="1" spans="1:41" s="1" customFormat="1" ht="18.75" customHeight="1">
      <c r="A1" s="51" t="s">
        <v>75</v>
      </c>
      <c r="B1" s="52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2"/>
      <c r="AI1" s="54"/>
    </row>
    <row r="2" spans="1:41" s="1" customFormat="1" ht="75.75" customHeight="1">
      <c r="A2" s="136" t="s">
        <v>222</v>
      </c>
      <c r="B2" s="137"/>
      <c r="C2" s="137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7"/>
      <c r="AI2" s="54"/>
    </row>
    <row r="3" spans="1:41" s="2" customFormat="1" ht="36.75" customHeight="1">
      <c r="A3" s="141" t="s">
        <v>4</v>
      </c>
      <c r="B3" s="142" t="s">
        <v>76</v>
      </c>
      <c r="C3" s="135" t="s">
        <v>77</v>
      </c>
      <c r="D3" s="135" t="s">
        <v>78</v>
      </c>
      <c r="E3" s="135"/>
      <c r="F3" s="135" t="s">
        <v>79</v>
      </c>
      <c r="G3" s="135" t="s">
        <v>80</v>
      </c>
      <c r="H3" s="135" t="s">
        <v>81</v>
      </c>
      <c r="I3" s="135" t="s">
        <v>82</v>
      </c>
      <c r="J3" s="135" t="s">
        <v>83</v>
      </c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 t="s">
        <v>84</v>
      </c>
      <c r="Y3" s="135" t="s">
        <v>85</v>
      </c>
      <c r="Z3" s="135" t="s">
        <v>86</v>
      </c>
      <c r="AA3" s="135" t="s">
        <v>87</v>
      </c>
      <c r="AB3" s="135" t="s">
        <v>88</v>
      </c>
      <c r="AC3" s="135" t="s">
        <v>89</v>
      </c>
      <c r="AD3" s="135" t="s">
        <v>90</v>
      </c>
      <c r="AE3" s="135"/>
      <c r="AF3" s="135" t="s">
        <v>91</v>
      </c>
      <c r="AG3" s="135" t="s">
        <v>92</v>
      </c>
      <c r="AH3" s="135" t="s">
        <v>93</v>
      </c>
      <c r="AI3" s="135" t="s">
        <v>94</v>
      </c>
      <c r="AL3" s="138" t="s">
        <v>95</v>
      </c>
      <c r="AM3" s="139"/>
      <c r="AN3" s="139"/>
      <c r="AO3" s="140"/>
    </row>
    <row r="4" spans="1:41" s="2" customFormat="1" ht="30.75" customHeight="1">
      <c r="A4" s="141"/>
      <c r="B4" s="142"/>
      <c r="C4" s="135"/>
      <c r="D4" s="135" t="s">
        <v>96</v>
      </c>
      <c r="E4" s="135" t="s">
        <v>97</v>
      </c>
      <c r="F4" s="135"/>
      <c r="G4" s="135"/>
      <c r="H4" s="135"/>
      <c r="I4" s="135"/>
      <c r="J4" s="135" t="s">
        <v>7</v>
      </c>
      <c r="K4" s="135" t="s">
        <v>98</v>
      </c>
      <c r="L4" s="135"/>
      <c r="M4" s="135"/>
      <c r="N4" s="135"/>
      <c r="O4" s="135"/>
      <c r="P4" s="135" t="s">
        <v>99</v>
      </c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L4" s="7" t="s">
        <v>100</v>
      </c>
      <c r="AM4" s="7" t="s">
        <v>101</v>
      </c>
      <c r="AN4" s="7" t="s">
        <v>102</v>
      </c>
      <c r="AO4" s="7" t="s">
        <v>103</v>
      </c>
    </row>
    <row r="5" spans="1:41" s="2" customFormat="1" ht="135" customHeight="1">
      <c r="A5" s="141"/>
      <c r="B5" s="142"/>
      <c r="C5" s="135"/>
      <c r="D5" s="135"/>
      <c r="E5" s="135"/>
      <c r="F5" s="135"/>
      <c r="G5" s="135"/>
      <c r="H5" s="135"/>
      <c r="I5" s="135"/>
      <c r="J5" s="135"/>
      <c r="K5" s="55" t="s">
        <v>104</v>
      </c>
      <c r="L5" s="55" t="s">
        <v>105</v>
      </c>
      <c r="M5" s="55" t="s">
        <v>106</v>
      </c>
      <c r="N5" s="55" t="s">
        <v>107</v>
      </c>
      <c r="O5" s="55" t="s">
        <v>108</v>
      </c>
      <c r="P5" s="55" t="s">
        <v>109</v>
      </c>
      <c r="Q5" s="55" t="s">
        <v>110</v>
      </c>
      <c r="R5" s="55" t="s">
        <v>111</v>
      </c>
      <c r="S5" s="55" t="s">
        <v>112</v>
      </c>
      <c r="T5" s="55" t="s">
        <v>113</v>
      </c>
      <c r="U5" s="55" t="s">
        <v>114</v>
      </c>
      <c r="V5" s="55" t="s">
        <v>115</v>
      </c>
      <c r="W5" s="55" t="s">
        <v>116</v>
      </c>
      <c r="X5" s="135"/>
      <c r="Y5" s="135"/>
      <c r="Z5" s="135"/>
      <c r="AA5" s="135"/>
      <c r="AB5" s="135"/>
      <c r="AC5" s="135"/>
      <c r="AD5" s="55" t="s">
        <v>117</v>
      </c>
      <c r="AE5" s="55" t="s">
        <v>118</v>
      </c>
      <c r="AF5" s="135"/>
      <c r="AG5" s="135"/>
      <c r="AH5" s="135"/>
      <c r="AI5" s="135"/>
      <c r="AL5" s="7" t="s">
        <v>119</v>
      </c>
      <c r="AM5" s="7" t="s">
        <v>120</v>
      </c>
      <c r="AN5" s="7" t="s">
        <v>121</v>
      </c>
      <c r="AO5" s="7" t="s">
        <v>122</v>
      </c>
    </row>
    <row r="6" spans="1:41" s="3" customFormat="1" ht="49.5" customHeight="1">
      <c r="A6" s="56" t="s">
        <v>123</v>
      </c>
      <c r="B6" s="57"/>
      <c r="C6" s="58"/>
      <c r="D6" s="59"/>
      <c r="E6" s="59"/>
      <c r="F6" s="59"/>
      <c r="G6" s="59"/>
      <c r="H6" s="59"/>
      <c r="I6" s="59"/>
      <c r="J6" s="59">
        <v>7339.17</v>
      </c>
      <c r="K6" s="59">
        <v>7339.17</v>
      </c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7"/>
      <c r="AI6" s="59"/>
      <c r="AL6" s="7"/>
      <c r="AM6" s="7" t="s">
        <v>124</v>
      </c>
      <c r="AN6" s="7"/>
      <c r="AO6" s="7"/>
    </row>
    <row r="7" spans="1:41" s="3" customFormat="1" ht="36" customHeight="1">
      <c r="A7" s="60" t="s">
        <v>18</v>
      </c>
      <c r="B7" s="57"/>
      <c r="C7" s="58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7"/>
      <c r="AI7" s="59"/>
      <c r="AL7" s="7"/>
      <c r="AM7" s="7" t="s">
        <v>125</v>
      </c>
      <c r="AN7" s="7"/>
      <c r="AO7" s="7"/>
    </row>
    <row r="8" spans="1:41" s="1" customFormat="1" ht="87" customHeight="1">
      <c r="A8" s="61" t="s">
        <v>19</v>
      </c>
      <c r="B8" s="62"/>
      <c r="C8" s="63"/>
      <c r="D8" s="64"/>
      <c r="E8" s="64"/>
      <c r="F8" s="64"/>
      <c r="G8" s="64"/>
      <c r="H8" s="64"/>
      <c r="I8" s="64"/>
      <c r="J8" s="65">
        <f t="shared" ref="J8:W8" si="0">SUM(J9:J22)</f>
        <v>2055</v>
      </c>
      <c r="K8" s="65">
        <f t="shared" si="0"/>
        <v>2055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65">
        <f t="shared" si="0"/>
        <v>0</v>
      </c>
      <c r="P8" s="65">
        <f t="shared" si="0"/>
        <v>0</v>
      </c>
      <c r="Q8" s="65">
        <f t="shared" si="0"/>
        <v>0</v>
      </c>
      <c r="R8" s="65">
        <f t="shared" si="0"/>
        <v>0</v>
      </c>
      <c r="S8" s="65">
        <f t="shared" si="0"/>
        <v>0</v>
      </c>
      <c r="T8" s="65">
        <f t="shared" si="0"/>
        <v>0</v>
      </c>
      <c r="U8" s="65">
        <f t="shared" si="0"/>
        <v>0</v>
      </c>
      <c r="V8" s="65">
        <f t="shared" si="0"/>
        <v>0</v>
      </c>
      <c r="W8" s="65">
        <f t="shared" si="0"/>
        <v>0</v>
      </c>
      <c r="X8" s="64"/>
      <c r="Y8" s="65"/>
      <c r="Z8" s="64"/>
      <c r="AA8" s="64"/>
      <c r="AB8" s="64"/>
      <c r="AC8" s="64"/>
      <c r="AD8" s="64"/>
      <c r="AE8" s="64"/>
      <c r="AF8" s="64"/>
      <c r="AG8" s="64"/>
      <c r="AH8" s="62"/>
      <c r="AI8" s="66"/>
    </row>
    <row r="9" spans="1:41" s="4" customFormat="1" ht="75" customHeight="1">
      <c r="A9" s="67">
        <v>1</v>
      </c>
      <c r="B9" s="68" t="s">
        <v>223</v>
      </c>
      <c r="C9" s="69" t="s">
        <v>358</v>
      </c>
      <c r="D9" s="45" t="s">
        <v>130</v>
      </c>
      <c r="E9" s="45" t="s">
        <v>155</v>
      </c>
      <c r="F9" s="40" t="s">
        <v>166</v>
      </c>
      <c r="G9" s="45" t="s">
        <v>224</v>
      </c>
      <c r="H9" s="67" t="s">
        <v>127</v>
      </c>
      <c r="I9" s="67" t="s">
        <v>225</v>
      </c>
      <c r="J9" s="67">
        <v>100</v>
      </c>
      <c r="K9" s="45">
        <v>100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 t="s">
        <v>121</v>
      </c>
      <c r="Y9" s="64" t="s">
        <v>103</v>
      </c>
      <c r="Z9" s="64" t="s">
        <v>122</v>
      </c>
      <c r="AA9" s="64" t="s">
        <v>122</v>
      </c>
      <c r="AB9" s="64" t="s">
        <v>122</v>
      </c>
      <c r="AC9" s="64" t="s">
        <v>122</v>
      </c>
      <c r="AD9" s="45">
        <v>316</v>
      </c>
      <c r="AE9" s="45">
        <v>883</v>
      </c>
      <c r="AF9" s="45">
        <v>3512</v>
      </c>
      <c r="AG9" s="67" t="s">
        <v>128</v>
      </c>
      <c r="AH9" s="68" t="s">
        <v>320</v>
      </c>
      <c r="AI9" s="70"/>
    </row>
    <row r="10" spans="1:41" s="4" customFormat="1" ht="78" customHeight="1">
      <c r="A10" s="67">
        <v>2</v>
      </c>
      <c r="B10" s="68" t="s">
        <v>321</v>
      </c>
      <c r="C10" s="69" t="s">
        <v>322</v>
      </c>
      <c r="D10" s="45" t="s">
        <v>130</v>
      </c>
      <c r="E10" s="45" t="s">
        <v>146</v>
      </c>
      <c r="F10" s="40" t="s">
        <v>166</v>
      </c>
      <c r="G10" s="45" t="s">
        <v>226</v>
      </c>
      <c r="H10" s="67" t="s">
        <v>127</v>
      </c>
      <c r="I10" s="67" t="s">
        <v>227</v>
      </c>
      <c r="J10" s="67">
        <v>40</v>
      </c>
      <c r="K10" s="45">
        <v>40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 t="s">
        <v>121</v>
      </c>
      <c r="Y10" s="64" t="s">
        <v>103</v>
      </c>
      <c r="Z10" s="64" t="s">
        <v>122</v>
      </c>
      <c r="AA10" s="64" t="s">
        <v>122</v>
      </c>
      <c r="AB10" s="64" t="s">
        <v>122</v>
      </c>
      <c r="AC10" s="64" t="s">
        <v>122</v>
      </c>
      <c r="AD10" s="45">
        <v>103</v>
      </c>
      <c r="AE10" s="45">
        <v>339</v>
      </c>
      <c r="AF10" s="45">
        <v>4497</v>
      </c>
      <c r="AG10" s="67" t="s">
        <v>128</v>
      </c>
      <c r="AH10" s="68" t="s">
        <v>228</v>
      </c>
      <c r="AI10" s="70"/>
    </row>
    <row r="11" spans="1:41" s="4" customFormat="1" ht="77.25" customHeight="1">
      <c r="A11" s="67">
        <v>3</v>
      </c>
      <c r="B11" s="68" t="s">
        <v>229</v>
      </c>
      <c r="C11" s="69" t="s">
        <v>230</v>
      </c>
      <c r="D11" s="45" t="s">
        <v>130</v>
      </c>
      <c r="E11" s="45" t="s">
        <v>154</v>
      </c>
      <c r="F11" s="40" t="s">
        <v>166</v>
      </c>
      <c r="G11" s="45" t="s">
        <v>224</v>
      </c>
      <c r="H11" s="67" t="s">
        <v>127</v>
      </c>
      <c r="I11" s="67" t="s">
        <v>225</v>
      </c>
      <c r="J11" s="67">
        <v>150</v>
      </c>
      <c r="K11" s="45">
        <v>150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 t="s">
        <v>121</v>
      </c>
      <c r="Y11" s="64" t="s">
        <v>103</v>
      </c>
      <c r="Z11" s="64" t="s">
        <v>122</v>
      </c>
      <c r="AA11" s="64" t="s">
        <v>122</v>
      </c>
      <c r="AB11" s="64" t="s">
        <v>122</v>
      </c>
      <c r="AC11" s="64" t="s">
        <v>122</v>
      </c>
      <c r="AD11" s="45">
        <v>9</v>
      </c>
      <c r="AE11" s="45">
        <v>31</v>
      </c>
      <c r="AF11" s="45">
        <v>580</v>
      </c>
      <c r="AG11" s="67" t="s">
        <v>128</v>
      </c>
      <c r="AH11" s="68" t="s">
        <v>231</v>
      </c>
      <c r="AI11" s="70"/>
    </row>
    <row r="12" spans="1:41" s="4" customFormat="1" ht="77.25" customHeight="1">
      <c r="A12" s="67">
        <v>4</v>
      </c>
      <c r="B12" s="71" t="s">
        <v>232</v>
      </c>
      <c r="C12" s="41" t="s">
        <v>233</v>
      </c>
      <c r="D12" s="42" t="s">
        <v>133</v>
      </c>
      <c r="E12" s="42" t="s">
        <v>165</v>
      </c>
      <c r="F12" s="40" t="s">
        <v>166</v>
      </c>
      <c r="G12" s="42" t="s">
        <v>226</v>
      </c>
      <c r="H12" s="67" t="s">
        <v>127</v>
      </c>
      <c r="I12" s="67" t="s">
        <v>227</v>
      </c>
      <c r="J12" s="67">
        <v>100</v>
      </c>
      <c r="K12" s="45">
        <v>100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 t="s">
        <v>121</v>
      </c>
      <c r="Y12" s="64" t="s">
        <v>103</v>
      </c>
      <c r="Z12" s="64" t="s">
        <v>122</v>
      </c>
      <c r="AA12" s="64" t="s">
        <v>122</v>
      </c>
      <c r="AB12" s="64" t="s">
        <v>122</v>
      </c>
      <c r="AC12" s="64" t="s">
        <v>122</v>
      </c>
      <c r="AD12" s="42">
        <v>68</v>
      </c>
      <c r="AE12" s="42">
        <v>260</v>
      </c>
      <c r="AF12" s="42">
        <v>658</v>
      </c>
      <c r="AG12" s="67" t="s">
        <v>128</v>
      </c>
      <c r="AH12" s="68" t="s">
        <v>234</v>
      </c>
      <c r="AI12" s="70"/>
    </row>
    <row r="13" spans="1:41" s="4" customFormat="1" ht="77.25" customHeight="1">
      <c r="A13" s="67">
        <v>5</v>
      </c>
      <c r="B13" s="71" t="s">
        <v>235</v>
      </c>
      <c r="C13" s="41" t="s">
        <v>345</v>
      </c>
      <c r="D13" s="42" t="s">
        <v>133</v>
      </c>
      <c r="E13" s="42" t="s">
        <v>161</v>
      </c>
      <c r="F13" s="40" t="s">
        <v>166</v>
      </c>
      <c r="G13" s="45" t="s">
        <v>226</v>
      </c>
      <c r="H13" s="67" t="s">
        <v>127</v>
      </c>
      <c r="I13" s="67" t="s">
        <v>227</v>
      </c>
      <c r="J13" s="67">
        <v>150</v>
      </c>
      <c r="K13" s="45">
        <v>150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 t="s">
        <v>121</v>
      </c>
      <c r="Y13" s="64" t="s">
        <v>103</v>
      </c>
      <c r="Z13" s="64" t="s">
        <v>122</v>
      </c>
      <c r="AA13" s="64" t="s">
        <v>122</v>
      </c>
      <c r="AB13" s="64" t="s">
        <v>122</v>
      </c>
      <c r="AC13" s="64" t="s">
        <v>122</v>
      </c>
      <c r="AD13" s="42">
        <v>54</v>
      </c>
      <c r="AE13" s="42">
        <v>166</v>
      </c>
      <c r="AF13" s="42">
        <v>885</v>
      </c>
      <c r="AG13" s="67" t="s">
        <v>128</v>
      </c>
      <c r="AH13" s="68" t="s">
        <v>236</v>
      </c>
      <c r="AI13" s="70"/>
    </row>
    <row r="14" spans="1:41" s="4" customFormat="1" ht="78" customHeight="1">
      <c r="A14" s="67">
        <v>6</v>
      </c>
      <c r="B14" s="62" t="s">
        <v>237</v>
      </c>
      <c r="C14" s="63" t="s">
        <v>359</v>
      </c>
      <c r="D14" s="64" t="s">
        <v>134</v>
      </c>
      <c r="E14" s="64" t="s">
        <v>136</v>
      </c>
      <c r="F14" s="64" t="s">
        <v>166</v>
      </c>
      <c r="G14" s="42" t="s">
        <v>226</v>
      </c>
      <c r="H14" s="67" t="s">
        <v>127</v>
      </c>
      <c r="I14" s="67" t="s">
        <v>144</v>
      </c>
      <c r="J14" s="67">
        <v>30</v>
      </c>
      <c r="K14" s="45">
        <v>30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 t="s">
        <v>121</v>
      </c>
      <c r="Y14" s="64" t="s">
        <v>103</v>
      </c>
      <c r="Z14" s="64" t="s">
        <v>122</v>
      </c>
      <c r="AA14" s="64" t="s">
        <v>122</v>
      </c>
      <c r="AB14" s="64" t="s">
        <v>122</v>
      </c>
      <c r="AC14" s="64" t="s">
        <v>122</v>
      </c>
      <c r="AD14" s="64">
        <v>10</v>
      </c>
      <c r="AE14" s="64">
        <v>31</v>
      </c>
      <c r="AF14" s="64">
        <v>364</v>
      </c>
      <c r="AG14" s="67" t="s">
        <v>128</v>
      </c>
      <c r="AH14" s="68" t="s">
        <v>238</v>
      </c>
      <c r="AI14" s="70"/>
    </row>
    <row r="15" spans="1:41" s="4" customFormat="1" ht="75.75" customHeight="1">
      <c r="A15" s="67">
        <v>7</v>
      </c>
      <c r="B15" s="62" t="s">
        <v>239</v>
      </c>
      <c r="C15" s="63" t="s">
        <v>360</v>
      </c>
      <c r="D15" s="64" t="s">
        <v>134</v>
      </c>
      <c r="E15" s="64" t="s">
        <v>156</v>
      </c>
      <c r="F15" s="64" t="s">
        <v>166</v>
      </c>
      <c r="G15" s="45" t="s">
        <v>224</v>
      </c>
      <c r="H15" s="67" t="s">
        <v>127</v>
      </c>
      <c r="I15" s="67" t="s">
        <v>144</v>
      </c>
      <c r="J15" s="67">
        <v>150</v>
      </c>
      <c r="K15" s="45">
        <v>150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 t="s">
        <v>121</v>
      </c>
      <c r="Y15" s="64" t="s">
        <v>103</v>
      </c>
      <c r="Z15" s="64" t="s">
        <v>122</v>
      </c>
      <c r="AA15" s="64" t="s">
        <v>122</v>
      </c>
      <c r="AB15" s="64" t="s">
        <v>122</v>
      </c>
      <c r="AC15" s="64" t="s">
        <v>122</v>
      </c>
      <c r="AD15" s="64">
        <v>23</v>
      </c>
      <c r="AE15" s="64">
        <v>52</v>
      </c>
      <c r="AF15" s="64">
        <v>310</v>
      </c>
      <c r="AG15" s="67" t="s">
        <v>128</v>
      </c>
      <c r="AH15" s="68" t="s">
        <v>240</v>
      </c>
      <c r="AI15" s="70"/>
    </row>
    <row r="16" spans="1:41" s="4" customFormat="1" ht="63.95" customHeight="1">
      <c r="A16" s="67">
        <v>8</v>
      </c>
      <c r="B16" s="72" t="s">
        <v>402</v>
      </c>
      <c r="C16" s="73" t="s">
        <v>361</v>
      </c>
      <c r="D16" s="74" t="s">
        <v>129</v>
      </c>
      <c r="E16" s="74" t="s">
        <v>140</v>
      </c>
      <c r="F16" s="74" t="s">
        <v>166</v>
      </c>
      <c r="G16" s="42" t="s">
        <v>226</v>
      </c>
      <c r="H16" s="74" t="s">
        <v>127</v>
      </c>
      <c r="I16" s="67" t="s">
        <v>144</v>
      </c>
      <c r="J16" s="67">
        <v>220</v>
      </c>
      <c r="K16" s="45">
        <v>220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 t="s">
        <v>121</v>
      </c>
      <c r="Y16" s="64" t="s">
        <v>103</v>
      </c>
      <c r="Z16" s="64" t="s">
        <v>122</v>
      </c>
      <c r="AA16" s="64" t="s">
        <v>122</v>
      </c>
      <c r="AB16" s="64" t="s">
        <v>122</v>
      </c>
      <c r="AC16" s="64" t="s">
        <v>122</v>
      </c>
      <c r="AD16" s="75">
        <v>42</v>
      </c>
      <c r="AE16" s="75">
        <v>150</v>
      </c>
      <c r="AF16" s="75">
        <v>1550</v>
      </c>
      <c r="AG16" s="67" t="s">
        <v>128</v>
      </c>
      <c r="AH16" s="68" t="s">
        <v>234</v>
      </c>
      <c r="AI16" s="70"/>
    </row>
    <row r="17" spans="1:39" s="4" customFormat="1" ht="78.95" customHeight="1">
      <c r="A17" s="67">
        <v>9</v>
      </c>
      <c r="B17" s="72" t="s">
        <v>241</v>
      </c>
      <c r="C17" s="73" t="s">
        <v>362</v>
      </c>
      <c r="D17" s="74" t="s">
        <v>132</v>
      </c>
      <c r="E17" s="74" t="s">
        <v>138</v>
      </c>
      <c r="F17" s="64" t="s">
        <v>166</v>
      </c>
      <c r="G17" s="45" t="s">
        <v>224</v>
      </c>
      <c r="H17" s="67" t="s">
        <v>127</v>
      </c>
      <c r="I17" s="67" t="s">
        <v>144</v>
      </c>
      <c r="J17" s="67">
        <v>250</v>
      </c>
      <c r="K17" s="45">
        <v>250</v>
      </c>
      <c r="L17" s="76"/>
      <c r="M17" s="64"/>
      <c r="N17" s="76"/>
      <c r="O17" s="64"/>
      <c r="P17" s="67"/>
      <c r="Q17" s="67"/>
      <c r="R17" s="67"/>
      <c r="S17" s="67"/>
      <c r="T17" s="67"/>
      <c r="U17" s="67"/>
      <c r="V17" s="67"/>
      <c r="W17" s="67"/>
      <c r="X17" s="67" t="s">
        <v>121</v>
      </c>
      <c r="Y17" s="64" t="s">
        <v>103</v>
      </c>
      <c r="Z17" s="64" t="s">
        <v>122</v>
      </c>
      <c r="AA17" s="64" t="s">
        <v>122</v>
      </c>
      <c r="AB17" s="64" t="s">
        <v>122</v>
      </c>
      <c r="AC17" s="64" t="s">
        <v>122</v>
      </c>
      <c r="AD17" s="77">
        <v>197</v>
      </c>
      <c r="AE17" s="77">
        <v>526</v>
      </c>
      <c r="AF17" s="77">
        <v>6617</v>
      </c>
      <c r="AG17" s="67" t="s">
        <v>128</v>
      </c>
      <c r="AH17" s="68" t="s">
        <v>242</v>
      </c>
      <c r="AI17" s="70"/>
    </row>
    <row r="18" spans="1:39" s="4" customFormat="1" ht="78.95" customHeight="1">
      <c r="A18" s="67">
        <v>10</v>
      </c>
      <c r="B18" s="72" t="s">
        <v>243</v>
      </c>
      <c r="C18" s="73" t="s">
        <v>363</v>
      </c>
      <c r="D18" s="77" t="s">
        <v>132</v>
      </c>
      <c r="E18" s="74" t="s">
        <v>150</v>
      </c>
      <c r="F18" s="64" t="s">
        <v>166</v>
      </c>
      <c r="G18" s="42" t="s">
        <v>224</v>
      </c>
      <c r="H18" s="67" t="s">
        <v>127</v>
      </c>
      <c r="I18" s="67" t="s">
        <v>144</v>
      </c>
      <c r="J18" s="67">
        <v>70</v>
      </c>
      <c r="K18" s="45">
        <v>70</v>
      </c>
      <c r="L18" s="76"/>
      <c r="M18" s="64"/>
      <c r="N18" s="76"/>
      <c r="O18" s="64"/>
      <c r="P18" s="67"/>
      <c r="Q18" s="67"/>
      <c r="R18" s="67"/>
      <c r="S18" s="67"/>
      <c r="T18" s="67"/>
      <c r="U18" s="67"/>
      <c r="V18" s="67"/>
      <c r="W18" s="67"/>
      <c r="X18" s="67" t="s">
        <v>121</v>
      </c>
      <c r="Y18" s="64" t="s">
        <v>103</v>
      </c>
      <c r="Z18" s="64" t="s">
        <v>122</v>
      </c>
      <c r="AA18" s="64" t="s">
        <v>122</v>
      </c>
      <c r="AB18" s="64" t="s">
        <v>122</v>
      </c>
      <c r="AC18" s="64" t="s">
        <v>122</v>
      </c>
      <c r="AD18" s="77">
        <v>30</v>
      </c>
      <c r="AE18" s="77">
        <v>110</v>
      </c>
      <c r="AF18" s="77">
        <v>1111</v>
      </c>
      <c r="AG18" s="67" t="s">
        <v>128</v>
      </c>
      <c r="AH18" s="68" t="s">
        <v>244</v>
      </c>
      <c r="AI18" s="70"/>
    </row>
    <row r="19" spans="1:39" s="4" customFormat="1" ht="78.95" customHeight="1">
      <c r="A19" s="67">
        <v>11</v>
      </c>
      <c r="B19" s="72" t="s">
        <v>403</v>
      </c>
      <c r="C19" s="73" t="s">
        <v>364</v>
      </c>
      <c r="D19" s="77" t="s">
        <v>245</v>
      </c>
      <c r="E19" s="77" t="s">
        <v>246</v>
      </c>
      <c r="F19" s="64" t="s">
        <v>166</v>
      </c>
      <c r="G19" s="77" t="s">
        <v>224</v>
      </c>
      <c r="H19" s="67" t="s">
        <v>127</v>
      </c>
      <c r="I19" s="67" t="s">
        <v>144</v>
      </c>
      <c r="J19" s="77">
        <v>75</v>
      </c>
      <c r="K19" s="77">
        <v>75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7" t="s">
        <v>121</v>
      </c>
      <c r="Y19" s="67" t="s">
        <v>103</v>
      </c>
      <c r="Z19" s="67" t="s">
        <v>122</v>
      </c>
      <c r="AA19" s="67" t="s">
        <v>103</v>
      </c>
      <c r="AB19" s="67" t="s">
        <v>103</v>
      </c>
      <c r="AC19" s="67" t="s">
        <v>122</v>
      </c>
      <c r="AD19" s="67">
        <v>45</v>
      </c>
      <c r="AE19" s="67">
        <v>140</v>
      </c>
      <c r="AF19" s="67">
        <v>1350</v>
      </c>
      <c r="AG19" s="67" t="s">
        <v>128</v>
      </c>
      <c r="AH19" s="68" t="s">
        <v>247</v>
      </c>
      <c r="AI19" s="70"/>
    </row>
    <row r="20" spans="1:39" s="4" customFormat="1" ht="78.95" customHeight="1">
      <c r="A20" s="67">
        <v>12</v>
      </c>
      <c r="B20" s="62" t="s">
        <v>248</v>
      </c>
      <c r="C20" s="63" t="s">
        <v>249</v>
      </c>
      <c r="D20" s="64" t="s">
        <v>131</v>
      </c>
      <c r="E20" s="64" t="s">
        <v>145</v>
      </c>
      <c r="F20" s="64" t="s">
        <v>166</v>
      </c>
      <c r="G20" s="45" t="s">
        <v>224</v>
      </c>
      <c r="H20" s="67" t="s">
        <v>127</v>
      </c>
      <c r="I20" s="67" t="s">
        <v>144</v>
      </c>
      <c r="J20" s="67">
        <v>250</v>
      </c>
      <c r="K20" s="45">
        <v>250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 t="s">
        <v>121</v>
      </c>
      <c r="Y20" s="64" t="s">
        <v>103</v>
      </c>
      <c r="Z20" s="64" t="s">
        <v>122</v>
      </c>
      <c r="AA20" s="64" t="s">
        <v>122</v>
      </c>
      <c r="AB20" s="64" t="s">
        <v>122</v>
      </c>
      <c r="AC20" s="64" t="s">
        <v>122</v>
      </c>
      <c r="AD20" s="64">
        <v>33</v>
      </c>
      <c r="AE20" s="64">
        <v>100</v>
      </c>
      <c r="AF20" s="64">
        <v>620</v>
      </c>
      <c r="AG20" s="67" t="s">
        <v>128</v>
      </c>
      <c r="AH20" s="68" t="s">
        <v>250</v>
      </c>
      <c r="AI20" s="70"/>
    </row>
    <row r="21" spans="1:39" s="4" customFormat="1" ht="78.95" customHeight="1">
      <c r="A21" s="67">
        <v>13</v>
      </c>
      <c r="B21" s="62" t="s">
        <v>251</v>
      </c>
      <c r="C21" s="63" t="s">
        <v>365</v>
      </c>
      <c r="D21" s="64" t="s">
        <v>168</v>
      </c>
      <c r="E21" s="64" t="s">
        <v>135</v>
      </c>
      <c r="F21" s="64" t="s">
        <v>166</v>
      </c>
      <c r="G21" s="42" t="s">
        <v>224</v>
      </c>
      <c r="H21" s="67" t="s">
        <v>127</v>
      </c>
      <c r="I21" s="67" t="s">
        <v>144</v>
      </c>
      <c r="J21" s="67">
        <v>220</v>
      </c>
      <c r="K21" s="45">
        <v>220</v>
      </c>
      <c r="L21" s="76"/>
      <c r="M21" s="64"/>
      <c r="N21" s="76"/>
      <c r="O21" s="64"/>
      <c r="P21" s="67"/>
      <c r="Q21" s="67"/>
      <c r="R21" s="67"/>
      <c r="S21" s="67"/>
      <c r="T21" s="67"/>
      <c r="U21" s="67"/>
      <c r="V21" s="67"/>
      <c r="W21" s="67"/>
      <c r="X21" s="67" t="s">
        <v>121</v>
      </c>
      <c r="Y21" s="64" t="s">
        <v>103</v>
      </c>
      <c r="Z21" s="64" t="s">
        <v>122</v>
      </c>
      <c r="AA21" s="64" t="s">
        <v>122</v>
      </c>
      <c r="AB21" s="64" t="s">
        <v>122</v>
      </c>
      <c r="AC21" s="64" t="s">
        <v>122</v>
      </c>
      <c r="AD21" s="76">
        <v>240</v>
      </c>
      <c r="AE21" s="76">
        <v>880</v>
      </c>
      <c r="AF21" s="76">
        <v>2230</v>
      </c>
      <c r="AG21" s="67" t="s">
        <v>128</v>
      </c>
      <c r="AH21" s="68" t="s">
        <v>323</v>
      </c>
      <c r="AI21" s="70"/>
    </row>
    <row r="22" spans="1:39" s="4" customFormat="1" ht="78.95" customHeight="1">
      <c r="A22" s="67">
        <v>14</v>
      </c>
      <c r="B22" s="62" t="s">
        <v>324</v>
      </c>
      <c r="C22" s="63" t="s">
        <v>366</v>
      </c>
      <c r="D22" s="64" t="s">
        <v>126</v>
      </c>
      <c r="E22" s="64" t="s">
        <v>137</v>
      </c>
      <c r="F22" s="64" t="s">
        <v>166</v>
      </c>
      <c r="G22" s="45" t="s">
        <v>224</v>
      </c>
      <c r="H22" s="67" t="s">
        <v>127</v>
      </c>
      <c r="I22" s="67" t="s">
        <v>144</v>
      </c>
      <c r="J22" s="67">
        <v>250</v>
      </c>
      <c r="K22" s="45">
        <v>250</v>
      </c>
      <c r="L22" s="76"/>
      <c r="M22" s="64"/>
      <c r="N22" s="76"/>
      <c r="O22" s="64"/>
      <c r="P22" s="67"/>
      <c r="Q22" s="67"/>
      <c r="R22" s="67"/>
      <c r="S22" s="67"/>
      <c r="T22" s="67"/>
      <c r="U22" s="67"/>
      <c r="V22" s="67"/>
      <c r="W22" s="67"/>
      <c r="X22" s="67" t="s">
        <v>121</v>
      </c>
      <c r="Y22" s="64" t="s">
        <v>103</v>
      </c>
      <c r="Z22" s="64" t="s">
        <v>122</v>
      </c>
      <c r="AA22" s="64" t="s">
        <v>122</v>
      </c>
      <c r="AB22" s="64" t="s">
        <v>122</v>
      </c>
      <c r="AC22" s="64" t="s">
        <v>122</v>
      </c>
      <c r="AD22" s="64">
        <v>104</v>
      </c>
      <c r="AE22" s="64">
        <v>352</v>
      </c>
      <c r="AF22" s="64">
        <v>3487</v>
      </c>
      <c r="AG22" s="67" t="s">
        <v>128</v>
      </c>
      <c r="AH22" s="68" t="s">
        <v>252</v>
      </c>
      <c r="AI22" s="70"/>
    </row>
    <row r="23" spans="1:39" s="49" customFormat="1" ht="37.5" customHeight="1">
      <c r="A23" s="56" t="s">
        <v>253</v>
      </c>
      <c r="B23" s="78"/>
      <c r="C23" s="79"/>
      <c r="D23" s="65"/>
      <c r="E23" s="65"/>
      <c r="F23" s="65"/>
      <c r="G23" s="48"/>
      <c r="H23" s="65"/>
      <c r="I23" s="80"/>
      <c r="J23" s="80">
        <v>2157</v>
      </c>
      <c r="K23" s="81">
        <v>2157</v>
      </c>
      <c r="L23" s="65"/>
      <c r="M23" s="65"/>
      <c r="N23" s="65"/>
      <c r="O23" s="65"/>
      <c r="P23" s="65"/>
      <c r="Q23" s="65">
        <f t="shared" ref="Q23:W23" si="1">SUM(Q24:Q30)</f>
        <v>0</v>
      </c>
      <c r="R23" s="65">
        <f t="shared" si="1"/>
        <v>0</v>
      </c>
      <c r="S23" s="65">
        <f t="shared" si="1"/>
        <v>0</v>
      </c>
      <c r="T23" s="65">
        <f t="shared" si="1"/>
        <v>0</v>
      </c>
      <c r="U23" s="65">
        <f t="shared" si="1"/>
        <v>0</v>
      </c>
      <c r="V23" s="65">
        <f t="shared" si="1"/>
        <v>0</v>
      </c>
      <c r="W23" s="65">
        <f t="shared" si="1"/>
        <v>0</v>
      </c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82"/>
      <c r="AI23" s="83"/>
    </row>
    <row r="24" spans="1:39" s="4" customFormat="1" ht="85.5" customHeight="1">
      <c r="A24" s="84">
        <v>1</v>
      </c>
      <c r="B24" s="47" t="s">
        <v>254</v>
      </c>
      <c r="C24" s="43" t="s">
        <v>347</v>
      </c>
      <c r="D24" s="40" t="s">
        <v>133</v>
      </c>
      <c r="E24" s="40" t="s">
        <v>148</v>
      </c>
      <c r="F24" s="40" t="s">
        <v>166</v>
      </c>
      <c r="G24" s="45" t="s">
        <v>226</v>
      </c>
      <c r="H24" s="45" t="s">
        <v>127</v>
      </c>
      <c r="I24" s="67" t="s">
        <v>144</v>
      </c>
      <c r="J24" s="67">
        <v>120</v>
      </c>
      <c r="K24" s="45">
        <v>120</v>
      </c>
      <c r="L24" s="76"/>
      <c r="M24" s="45"/>
      <c r="N24" s="76"/>
      <c r="O24" s="76"/>
      <c r="P24" s="76"/>
      <c r="Q24" s="76"/>
      <c r="R24" s="76"/>
      <c r="S24" s="76"/>
      <c r="T24" s="76"/>
      <c r="U24" s="76"/>
      <c r="V24" s="76"/>
      <c r="W24" s="45"/>
      <c r="X24" s="76" t="s">
        <v>121</v>
      </c>
      <c r="Y24" s="64" t="s">
        <v>103</v>
      </c>
      <c r="Z24" s="64" t="s">
        <v>122</v>
      </c>
      <c r="AA24" s="64" t="s">
        <v>103</v>
      </c>
      <c r="AB24" s="64" t="s">
        <v>103</v>
      </c>
      <c r="AC24" s="64" t="s">
        <v>122</v>
      </c>
      <c r="AD24" s="40">
        <v>267</v>
      </c>
      <c r="AE24" s="42">
        <v>1036</v>
      </c>
      <c r="AF24" s="42">
        <v>1689</v>
      </c>
      <c r="AG24" s="40" t="s">
        <v>169</v>
      </c>
      <c r="AH24" s="85" t="s">
        <v>375</v>
      </c>
      <c r="AI24" s="70"/>
    </row>
    <row r="25" spans="1:39" s="4" customFormat="1" ht="102" customHeight="1">
      <c r="A25" s="84">
        <v>2</v>
      </c>
      <c r="B25" s="47" t="s">
        <v>255</v>
      </c>
      <c r="C25" s="43" t="s">
        <v>346</v>
      </c>
      <c r="D25" s="40" t="s">
        <v>133</v>
      </c>
      <c r="E25" s="40" t="s">
        <v>147</v>
      </c>
      <c r="F25" s="40" t="s">
        <v>166</v>
      </c>
      <c r="G25" s="42" t="s">
        <v>224</v>
      </c>
      <c r="H25" s="45" t="s">
        <v>127</v>
      </c>
      <c r="I25" s="67" t="s">
        <v>144</v>
      </c>
      <c r="J25" s="67">
        <v>50</v>
      </c>
      <c r="K25" s="45">
        <v>50</v>
      </c>
      <c r="L25" s="76"/>
      <c r="M25" s="45"/>
      <c r="N25" s="76"/>
      <c r="O25" s="76"/>
      <c r="P25" s="76"/>
      <c r="Q25" s="76"/>
      <c r="R25" s="76"/>
      <c r="S25" s="76"/>
      <c r="T25" s="76"/>
      <c r="U25" s="76"/>
      <c r="V25" s="76"/>
      <c r="W25" s="45"/>
      <c r="X25" s="76" t="s">
        <v>121</v>
      </c>
      <c r="Y25" s="64" t="s">
        <v>103</v>
      </c>
      <c r="Z25" s="64" t="s">
        <v>122</v>
      </c>
      <c r="AA25" s="64" t="s">
        <v>103</v>
      </c>
      <c r="AB25" s="64" t="s">
        <v>103</v>
      </c>
      <c r="AC25" s="64" t="s">
        <v>122</v>
      </c>
      <c r="AD25" s="40">
        <v>80</v>
      </c>
      <c r="AE25" s="40">
        <v>245</v>
      </c>
      <c r="AF25" s="40">
        <v>1946</v>
      </c>
      <c r="AG25" s="40" t="s">
        <v>169</v>
      </c>
      <c r="AH25" s="85" t="s">
        <v>376</v>
      </c>
      <c r="AI25" s="70"/>
    </row>
    <row r="26" spans="1:39" s="4" customFormat="1" ht="159" customHeight="1">
      <c r="A26" s="84">
        <v>3</v>
      </c>
      <c r="B26" s="86" t="s">
        <v>256</v>
      </c>
      <c r="C26" s="63" t="s">
        <v>257</v>
      </c>
      <c r="D26" s="64" t="s">
        <v>134</v>
      </c>
      <c r="E26" s="64" t="s">
        <v>156</v>
      </c>
      <c r="F26" s="64" t="s">
        <v>166</v>
      </c>
      <c r="G26" s="45" t="s">
        <v>224</v>
      </c>
      <c r="H26" s="45" t="s">
        <v>127</v>
      </c>
      <c r="I26" s="67" t="s">
        <v>144</v>
      </c>
      <c r="J26" s="67">
        <v>100</v>
      </c>
      <c r="K26" s="45">
        <v>100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 t="s">
        <v>121</v>
      </c>
      <c r="Y26" s="64" t="s">
        <v>103</v>
      </c>
      <c r="Z26" s="64" t="s">
        <v>122</v>
      </c>
      <c r="AA26" s="64" t="s">
        <v>103</v>
      </c>
      <c r="AB26" s="64" t="s">
        <v>103</v>
      </c>
      <c r="AC26" s="64" t="s">
        <v>122</v>
      </c>
      <c r="AD26" s="64">
        <v>132</v>
      </c>
      <c r="AE26" s="64">
        <v>349</v>
      </c>
      <c r="AF26" s="64">
        <v>2490</v>
      </c>
      <c r="AG26" s="40" t="s">
        <v>169</v>
      </c>
      <c r="AH26" s="85" t="s">
        <v>377</v>
      </c>
      <c r="AI26" s="70"/>
    </row>
    <row r="27" spans="1:39" s="4" customFormat="1" ht="57" customHeight="1">
      <c r="A27" s="84">
        <v>4</v>
      </c>
      <c r="B27" s="71" t="s">
        <v>327</v>
      </c>
      <c r="C27" s="87" t="s">
        <v>221</v>
      </c>
      <c r="D27" s="67" t="s">
        <v>129</v>
      </c>
      <c r="E27" s="67" t="s">
        <v>141</v>
      </c>
      <c r="F27" s="64" t="s">
        <v>166</v>
      </c>
      <c r="G27" s="42" t="s">
        <v>224</v>
      </c>
      <c r="H27" s="45" t="s">
        <v>127</v>
      </c>
      <c r="I27" s="67" t="s">
        <v>144</v>
      </c>
      <c r="J27" s="67">
        <v>120</v>
      </c>
      <c r="K27" s="45">
        <v>120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64" t="s">
        <v>121</v>
      </c>
      <c r="Y27" s="64" t="s">
        <v>103</v>
      </c>
      <c r="Z27" s="64" t="s">
        <v>122</v>
      </c>
      <c r="AA27" s="64" t="s">
        <v>103</v>
      </c>
      <c r="AB27" s="64" t="s">
        <v>103</v>
      </c>
      <c r="AC27" s="64" t="s">
        <v>122</v>
      </c>
      <c r="AD27" s="67">
        <v>131</v>
      </c>
      <c r="AE27" s="67">
        <v>370</v>
      </c>
      <c r="AF27" s="67">
        <v>4325</v>
      </c>
      <c r="AG27" s="40" t="s">
        <v>169</v>
      </c>
      <c r="AH27" s="85" t="s">
        <v>378</v>
      </c>
      <c r="AI27" s="70"/>
    </row>
    <row r="28" spans="1:39" s="4" customFormat="1" ht="145.5" customHeight="1">
      <c r="A28" s="84">
        <v>5</v>
      </c>
      <c r="B28" s="86" t="s">
        <v>258</v>
      </c>
      <c r="C28" s="63" t="s">
        <v>348</v>
      </c>
      <c r="D28" s="64" t="s">
        <v>131</v>
      </c>
      <c r="E28" s="64" t="s">
        <v>139</v>
      </c>
      <c r="F28" s="64" t="s">
        <v>166</v>
      </c>
      <c r="G28" s="45" t="s">
        <v>224</v>
      </c>
      <c r="H28" s="64" t="s">
        <v>167</v>
      </c>
      <c r="I28" s="67" t="s">
        <v>144</v>
      </c>
      <c r="J28" s="67">
        <v>120</v>
      </c>
      <c r="K28" s="45">
        <v>120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 t="s">
        <v>121</v>
      </c>
      <c r="Y28" s="64" t="s">
        <v>103</v>
      </c>
      <c r="Z28" s="64" t="s">
        <v>122</v>
      </c>
      <c r="AA28" s="64" t="s">
        <v>103</v>
      </c>
      <c r="AB28" s="64" t="s">
        <v>103</v>
      </c>
      <c r="AC28" s="64" t="s">
        <v>122</v>
      </c>
      <c r="AD28" s="64">
        <v>77</v>
      </c>
      <c r="AE28" s="64">
        <v>237</v>
      </c>
      <c r="AF28" s="64">
        <v>2403</v>
      </c>
      <c r="AG28" s="74" t="s">
        <v>170</v>
      </c>
      <c r="AH28" s="85" t="s">
        <v>379</v>
      </c>
      <c r="AI28" s="70"/>
    </row>
    <row r="29" spans="1:39" s="4" customFormat="1" ht="99.75" customHeight="1">
      <c r="A29" s="84">
        <v>6</v>
      </c>
      <c r="B29" s="62" t="s">
        <v>259</v>
      </c>
      <c r="C29" s="63" t="s">
        <v>260</v>
      </c>
      <c r="D29" s="64" t="s">
        <v>168</v>
      </c>
      <c r="E29" s="64" t="s">
        <v>158</v>
      </c>
      <c r="F29" s="64" t="s">
        <v>166</v>
      </c>
      <c r="G29" s="42" t="s">
        <v>261</v>
      </c>
      <c r="H29" s="45" t="s">
        <v>127</v>
      </c>
      <c r="I29" s="67" t="s">
        <v>144</v>
      </c>
      <c r="J29" s="67">
        <v>120</v>
      </c>
      <c r="K29" s="45">
        <v>120</v>
      </c>
      <c r="L29" s="76"/>
      <c r="M29" s="45"/>
      <c r="N29" s="76"/>
      <c r="O29" s="45"/>
      <c r="P29" s="76"/>
      <c r="Q29" s="76"/>
      <c r="R29" s="76"/>
      <c r="S29" s="76"/>
      <c r="T29" s="76"/>
      <c r="U29" s="76"/>
      <c r="V29" s="76"/>
      <c r="W29" s="45"/>
      <c r="X29" s="76" t="s">
        <v>121</v>
      </c>
      <c r="Y29" s="64" t="s">
        <v>103</v>
      </c>
      <c r="Z29" s="64" t="s">
        <v>122</v>
      </c>
      <c r="AA29" s="64" t="s">
        <v>103</v>
      </c>
      <c r="AB29" s="64" t="s">
        <v>103</v>
      </c>
      <c r="AC29" s="64" t="s">
        <v>122</v>
      </c>
      <c r="AD29" s="64">
        <v>160</v>
      </c>
      <c r="AE29" s="64">
        <v>598</v>
      </c>
      <c r="AF29" s="64">
        <v>4483</v>
      </c>
      <c r="AG29" s="74" t="s">
        <v>170</v>
      </c>
      <c r="AH29" s="85" t="s">
        <v>380</v>
      </c>
      <c r="AI29" s="89"/>
      <c r="AJ29" s="37"/>
      <c r="AK29" s="32"/>
      <c r="AL29" s="32"/>
      <c r="AM29" s="32">
        <v>4483</v>
      </c>
    </row>
    <row r="30" spans="1:39" s="4" customFormat="1" ht="92.25" customHeight="1">
      <c r="A30" s="84">
        <v>7</v>
      </c>
      <c r="B30" s="62" t="s">
        <v>262</v>
      </c>
      <c r="C30" s="63" t="s">
        <v>263</v>
      </c>
      <c r="D30" s="64" t="s">
        <v>168</v>
      </c>
      <c r="E30" s="64" t="s">
        <v>159</v>
      </c>
      <c r="F30" s="64" t="s">
        <v>166</v>
      </c>
      <c r="G30" s="45" t="s">
        <v>224</v>
      </c>
      <c r="H30" s="45" t="s">
        <v>127</v>
      </c>
      <c r="I30" s="67" t="s">
        <v>144</v>
      </c>
      <c r="J30" s="67">
        <v>101</v>
      </c>
      <c r="K30" s="45">
        <v>101</v>
      </c>
      <c r="L30" s="76"/>
      <c r="M30" s="45"/>
      <c r="N30" s="76"/>
      <c r="O30" s="45"/>
      <c r="P30" s="76"/>
      <c r="Q30" s="76"/>
      <c r="R30" s="76"/>
      <c r="S30" s="76"/>
      <c r="T30" s="76"/>
      <c r="U30" s="76"/>
      <c r="V30" s="76"/>
      <c r="W30" s="45"/>
      <c r="X30" s="76" t="s">
        <v>121</v>
      </c>
      <c r="Y30" s="64" t="s">
        <v>103</v>
      </c>
      <c r="Z30" s="64" t="s">
        <v>122</v>
      </c>
      <c r="AA30" s="64" t="s">
        <v>103</v>
      </c>
      <c r="AB30" s="64" t="s">
        <v>103</v>
      </c>
      <c r="AC30" s="64" t="s">
        <v>122</v>
      </c>
      <c r="AD30" s="64">
        <v>147</v>
      </c>
      <c r="AE30" s="64">
        <v>520</v>
      </c>
      <c r="AF30" s="64">
        <v>3343</v>
      </c>
      <c r="AG30" s="74" t="s">
        <v>170</v>
      </c>
      <c r="AH30" s="85" t="s">
        <v>381</v>
      </c>
      <c r="AI30" s="89"/>
      <c r="AJ30" s="37"/>
      <c r="AK30" s="32"/>
      <c r="AL30" s="32"/>
      <c r="AM30" s="32">
        <v>3343</v>
      </c>
    </row>
    <row r="31" spans="1:39" s="38" customFormat="1" ht="114" customHeight="1">
      <c r="A31" s="84">
        <v>8</v>
      </c>
      <c r="B31" s="62" t="s">
        <v>389</v>
      </c>
      <c r="C31" s="63" t="s">
        <v>368</v>
      </c>
      <c r="D31" s="64" t="s">
        <v>329</v>
      </c>
      <c r="E31" s="64" t="s">
        <v>330</v>
      </c>
      <c r="F31" s="64" t="s">
        <v>166</v>
      </c>
      <c r="G31" s="42" t="s">
        <v>224</v>
      </c>
      <c r="H31" s="45" t="s">
        <v>127</v>
      </c>
      <c r="I31" s="67" t="s">
        <v>144</v>
      </c>
      <c r="J31" s="67">
        <v>120</v>
      </c>
      <c r="K31" s="67">
        <v>120</v>
      </c>
      <c r="L31" s="64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76" t="s">
        <v>121</v>
      </c>
      <c r="Y31" s="64" t="s">
        <v>103</v>
      </c>
      <c r="Z31" s="64" t="s">
        <v>122</v>
      </c>
      <c r="AA31" s="64" t="s">
        <v>103</v>
      </c>
      <c r="AB31" s="64" t="s">
        <v>103</v>
      </c>
      <c r="AC31" s="64" t="s">
        <v>122</v>
      </c>
      <c r="AD31" s="64">
        <v>11</v>
      </c>
      <c r="AE31" s="64">
        <v>40</v>
      </c>
      <c r="AF31" s="64">
        <v>284</v>
      </c>
      <c r="AG31" s="74" t="s">
        <v>170</v>
      </c>
      <c r="AH31" s="85" t="s">
        <v>382</v>
      </c>
      <c r="AI31" s="70"/>
    </row>
    <row r="32" spans="1:39" s="38" customFormat="1" ht="127.5" customHeight="1">
      <c r="A32" s="84">
        <v>9</v>
      </c>
      <c r="B32" s="63" t="s">
        <v>390</v>
      </c>
      <c r="C32" s="63" t="s">
        <v>369</v>
      </c>
      <c r="D32" s="63" t="s">
        <v>370</v>
      </c>
      <c r="E32" s="63" t="s">
        <v>371</v>
      </c>
      <c r="F32" s="63">
        <v>2022</v>
      </c>
      <c r="G32" s="42" t="s">
        <v>224</v>
      </c>
      <c r="H32" s="45" t="s">
        <v>127</v>
      </c>
      <c r="I32" s="67" t="s">
        <v>144</v>
      </c>
      <c r="J32" s="64">
        <v>280</v>
      </c>
      <c r="K32" s="64">
        <v>280</v>
      </c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 t="s">
        <v>336</v>
      </c>
      <c r="Y32" s="63" t="s">
        <v>372</v>
      </c>
      <c r="Z32" s="63" t="s">
        <v>338</v>
      </c>
      <c r="AA32" s="63" t="s">
        <v>372</v>
      </c>
      <c r="AB32" s="63" t="s">
        <v>372</v>
      </c>
      <c r="AC32" s="63" t="s">
        <v>338</v>
      </c>
      <c r="AD32" s="63">
        <v>199</v>
      </c>
      <c r="AE32" s="63">
        <v>744</v>
      </c>
      <c r="AF32" s="63">
        <v>5157</v>
      </c>
      <c r="AG32" s="74" t="s">
        <v>170</v>
      </c>
      <c r="AH32" s="85" t="s">
        <v>383</v>
      </c>
      <c r="AI32" s="70"/>
    </row>
    <row r="33" spans="1:35" s="38" customFormat="1" ht="114" customHeight="1">
      <c r="A33" s="84">
        <v>10</v>
      </c>
      <c r="B33" s="63" t="s">
        <v>391</v>
      </c>
      <c r="C33" s="63" t="s">
        <v>373</v>
      </c>
      <c r="D33" s="63" t="s">
        <v>370</v>
      </c>
      <c r="E33" s="63" t="s">
        <v>374</v>
      </c>
      <c r="F33" s="63" t="s">
        <v>334</v>
      </c>
      <c r="G33" s="42" t="s">
        <v>224</v>
      </c>
      <c r="H33" s="45" t="s">
        <v>127</v>
      </c>
      <c r="I33" s="67" t="s">
        <v>144</v>
      </c>
      <c r="J33" s="64">
        <v>135</v>
      </c>
      <c r="K33" s="64">
        <v>135</v>
      </c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 t="s">
        <v>336</v>
      </c>
      <c r="Y33" s="63" t="s">
        <v>372</v>
      </c>
      <c r="Z33" s="63" t="s">
        <v>338</v>
      </c>
      <c r="AA33" s="63" t="s">
        <v>372</v>
      </c>
      <c r="AB33" s="63" t="s">
        <v>372</v>
      </c>
      <c r="AC33" s="63" t="s">
        <v>338</v>
      </c>
      <c r="AD33" s="63">
        <v>47</v>
      </c>
      <c r="AE33" s="63">
        <v>183</v>
      </c>
      <c r="AF33" s="63">
        <v>2640</v>
      </c>
      <c r="AG33" s="74" t="s">
        <v>170</v>
      </c>
      <c r="AH33" s="85" t="s">
        <v>384</v>
      </c>
      <c r="AI33" s="70"/>
    </row>
    <row r="34" spans="1:35" s="38" customFormat="1" ht="114" customHeight="1">
      <c r="A34" s="84">
        <v>11</v>
      </c>
      <c r="B34" s="69" t="s">
        <v>392</v>
      </c>
      <c r="C34" s="69" t="s">
        <v>385</v>
      </c>
      <c r="D34" s="45" t="s">
        <v>130</v>
      </c>
      <c r="E34" s="45" t="s">
        <v>172</v>
      </c>
      <c r="F34" s="63" t="s">
        <v>334</v>
      </c>
      <c r="G34" s="42" t="s">
        <v>224</v>
      </c>
      <c r="H34" s="45" t="s">
        <v>127</v>
      </c>
      <c r="I34" s="67" t="s">
        <v>144</v>
      </c>
      <c r="J34" s="45">
        <v>112</v>
      </c>
      <c r="K34" s="45">
        <v>112</v>
      </c>
      <c r="L34" s="45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64" t="s">
        <v>121</v>
      </c>
      <c r="Y34" s="64" t="s">
        <v>103</v>
      </c>
      <c r="Z34" s="63" t="s">
        <v>338</v>
      </c>
      <c r="AA34" s="63" t="s">
        <v>372</v>
      </c>
      <c r="AB34" s="63" t="s">
        <v>372</v>
      </c>
      <c r="AC34" s="63" t="s">
        <v>338</v>
      </c>
      <c r="AD34" s="45">
        <v>159</v>
      </c>
      <c r="AE34" s="45">
        <v>500</v>
      </c>
      <c r="AF34" s="45">
        <v>1280</v>
      </c>
      <c r="AG34" s="74" t="s">
        <v>170</v>
      </c>
      <c r="AH34" s="85" t="s">
        <v>386</v>
      </c>
      <c r="AI34" s="70"/>
    </row>
    <row r="35" spans="1:35" s="38" customFormat="1" ht="114" customHeight="1">
      <c r="A35" s="84">
        <v>12</v>
      </c>
      <c r="B35" s="92" t="s">
        <v>393</v>
      </c>
      <c r="C35" s="93" t="s">
        <v>387</v>
      </c>
      <c r="D35" s="92" t="s">
        <v>132</v>
      </c>
      <c r="E35" s="92" t="s">
        <v>388</v>
      </c>
      <c r="F35" s="92" t="s">
        <v>166</v>
      </c>
      <c r="G35" s="42" t="s">
        <v>224</v>
      </c>
      <c r="H35" s="45" t="s">
        <v>127</v>
      </c>
      <c r="I35" s="67" t="s">
        <v>144</v>
      </c>
      <c r="J35" s="92">
        <v>240</v>
      </c>
      <c r="K35" s="92">
        <v>240</v>
      </c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64" t="s">
        <v>121</v>
      </c>
      <c r="Y35" s="64" t="s">
        <v>103</v>
      </c>
      <c r="Z35" s="92" t="s">
        <v>122</v>
      </c>
      <c r="AA35" s="92" t="s">
        <v>103</v>
      </c>
      <c r="AB35" s="92" t="s">
        <v>103</v>
      </c>
      <c r="AC35" s="92" t="s">
        <v>122</v>
      </c>
      <c r="AD35" s="92">
        <v>170</v>
      </c>
      <c r="AE35" s="92">
        <v>540</v>
      </c>
      <c r="AF35" s="92">
        <v>4445</v>
      </c>
      <c r="AG35" s="92" t="s">
        <v>170</v>
      </c>
      <c r="AH35" s="85" t="s">
        <v>394</v>
      </c>
      <c r="AI35" s="70"/>
    </row>
    <row r="36" spans="1:35" s="38" customFormat="1" ht="114" customHeight="1">
      <c r="A36" s="84">
        <v>13</v>
      </c>
      <c r="B36" s="92" t="s">
        <v>397</v>
      </c>
      <c r="C36" s="94" t="s">
        <v>395</v>
      </c>
      <c r="D36" s="92" t="s">
        <v>132</v>
      </c>
      <c r="E36" s="92" t="s">
        <v>396</v>
      </c>
      <c r="F36" s="92" t="s">
        <v>166</v>
      </c>
      <c r="G36" s="42" t="s">
        <v>224</v>
      </c>
      <c r="H36" s="45" t="s">
        <v>127</v>
      </c>
      <c r="I36" s="67" t="s">
        <v>144</v>
      </c>
      <c r="J36" s="92">
        <v>120</v>
      </c>
      <c r="K36" s="92">
        <v>120</v>
      </c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64" t="s">
        <v>121</v>
      </c>
      <c r="Y36" s="64" t="s">
        <v>103</v>
      </c>
      <c r="Z36" s="92" t="s">
        <v>103</v>
      </c>
      <c r="AA36" s="92" t="s">
        <v>103</v>
      </c>
      <c r="AB36" s="92" t="s">
        <v>103</v>
      </c>
      <c r="AC36" s="92" t="s">
        <v>122</v>
      </c>
      <c r="AD36" s="92">
        <v>112</v>
      </c>
      <c r="AE36" s="92">
        <v>300</v>
      </c>
      <c r="AF36" s="92">
        <v>3028</v>
      </c>
      <c r="AG36" s="92" t="s">
        <v>170</v>
      </c>
      <c r="AH36" s="85" t="s">
        <v>398</v>
      </c>
      <c r="AI36" s="70"/>
    </row>
    <row r="37" spans="1:35" s="54" customFormat="1" ht="114" customHeight="1">
      <c r="A37" s="84">
        <v>14</v>
      </c>
      <c r="B37" s="146" t="s">
        <v>399</v>
      </c>
      <c r="C37" s="147" t="s">
        <v>426</v>
      </c>
      <c r="D37" s="148" t="s">
        <v>132</v>
      </c>
      <c r="E37" s="148" t="s">
        <v>150</v>
      </c>
      <c r="F37" s="92" t="s">
        <v>166</v>
      </c>
      <c r="G37" s="42" t="s">
        <v>224</v>
      </c>
      <c r="H37" s="45" t="s">
        <v>127</v>
      </c>
      <c r="I37" s="67" t="s">
        <v>144</v>
      </c>
      <c r="J37" s="148">
        <v>300</v>
      </c>
      <c r="K37" s="148">
        <v>300</v>
      </c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64" t="s">
        <v>121</v>
      </c>
      <c r="Y37" s="64" t="s">
        <v>103</v>
      </c>
      <c r="Z37" s="148" t="s">
        <v>103</v>
      </c>
      <c r="AA37" s="148" t="s">
        <v>103</v>
      </c>
      <c r="AB37" s="148" t="s">
        <v>103</v>
      </c>
      <c r="AC37" s="148" t="s">
        <v>122</v>
      </c>
      <c r="AD37" s="148">
        <v>153</v>
      </c>
      <c r="AE37" s="148">
        <v>514</v>
      </c>
      <c r="AF37" s="148">
        <v>4139</v>
      </c>
      <c r="AG37" s="92" t="s">
        <v>170</v>
      </c>
      <c r="AH37" s="85" t="s">
        <v>400</v>
      </c>
      <c r="AI37" s="70"/>
    </row>
    <row r="38" spans="1:35" s="38" customFormat="1" ht="114" customHeight="1">
      <c r="A38" s="84">
        <v>15</v>
      </c>
      <c r="B38" s="62" t="s">
        <v>404</v>
      </c>
      <c r="C38" s="63" t="s">
        <v>264</v>
      </c>
      <c r="D38" s="64" t="s">
        <v>131</v>
      </c>
      <c r="E38" s="64" t="s">
        <v>162</v>
      </c>
      <c r="F38" s="64" t="s">
        <v>166</v>
      </c>
      <c r="G38" s="45" t="s">
        <v>224</v>
      </c>
      <c r="H38" s="64" t="s">
        <v>127</v>
      </c>
      <c r="I38" s="67" t="s">
        <v>144</v>
      </c>
      <c r="J38" s="67">
        <v>119</v>
      </c>
      <c r="K38" s="67">
        <v>119</v>
      </c>
      <c r="L38" s="64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64" t="s">
        <v>121</v>
      </c>
      <c r="Y38" s="67" t="s">
        <v>103</v>
      </c>
      <c r="Z38" s="67" t="s">
        <v>103</v>
      </c>
      <c r="AA38" s="67" t="s">
        <v>122</v>
      </c>
      <c r="AB38" s="67" t="s">
        <v>122</v>
      </c>
      <c r="AC38" s="67" t="s">
        <v>122</v>
      </c>
      <c r="AD38" s="64">
        <v>73</v>
      </c>
      <c r="AE38" s="64">
        <v>247</v>
      </c>
      <c r="AF38" s="64">
        <v>2350</v>
      </c>
      <c r="AG38" s="64" t="s">
        <v>149</v>
      </c>
      <c r="AH38" s="62" t="s">
        <v>265</v>
      </c>
      <c r="AI38" s="70"/>
    </row>
    <row r="39" spans="1:35" s="49" customFormat="1" ht="75.75" customHeight="1">
      <c r="A39" s="56" t="s">
        <v>266</v>
      </c>
      <c r="B39" s="82"/>
      <c r="C39" s="79"/>
      <c r="D39" s="65"/>
      <c r="E39" s="65"/>
      <c r="F39" s="65"/>
      <c r="G39" s="48"/>
      <c r="H39" s="65"/>
      <c r="I39" s="80"/>
      <c r="J39" s="80">
        <v>1208.67</v>
      </c>
      <c r="K39" s="81">
        <v>1208.67</v>
      </c>
      <c r="L39" s="65"/>
      <c r="M39" s="65"/>
      <c r="N39" s="65"/>
      <c r="O39" s="65"/>
      <c r="P39" s="65"/>
      <c r="Q39" s="65">
        <f t="shared" ref="Q39:W39" si="2">SUM(Q45:Q54)</f>
        <v>0</v>
      </c>
      <c r="R39" s="65">
        <f t="shared" si="2"/>
        <v>0</v>
      </c>
      <c r="S39" s="65">
        <f t="shared" si="2"/>
        <v>0</v>
      </c>
      <c r="T39" s="65">
        <f t="shared" si="2"/>
        <v>0</v>
      </c>
      <c r="U39" s="65">
        <f t="shared" si="2"/>
        <v>0</v>
      </c>
      <c r="V39" s="65">
        <f t="shared" si="2"/>
        <v>0</v>
      </c>
      <c r="W39" s="65">
        <f t="shared" si="2"/>
        <v>0</v>
      </c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82"/>
      <c r="AI39" s="83"/>
    </row>
    <row r="40" spans="1:35" s="36" customFormat="1" ht="64.5" customHeight="1">
      <c r="A40" s="61" t="s">
        <v>267</v>
      </c>
      <c r="B40" s="95" t="s">
        <v>406</v>
      </c>
      <c r="C40" s="96" t="s">
        <v>185</v>
      </c>
      <c r="D40" s="95" t="s">
        <v>133</v>
      </c>
      <c r="E40" s="97" t="s">
        <v>186</v>
      </c>
      <c r="F40" s="44" t="s">
        <v>166</v>
      </c>
      <c r="G40" s="45" t="s">
        <v>226</v>
      </c>
      <c r="H40" s="97" t="s">
        <v>127</v>
      </c>
      <c r="I40" s="67" t="s">
        <v>144</v>
      </c>
      <c r="J40" s="97">
        <v>26.22</v>
      </c>
      <c r="K40" s="97">
        <v>26.22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4" t="s">
        <v>121</v>
      </c>
      <c r="Y40" s="76" t="s">
        <v>103</v>
      </c>
      <c r="Z40" s="76" t="s">
        <v>103</v>
      </c>
      <c r="AA40" s="76" t="s">
        <v>122</v>
      </c>
      <c r="AB40" s="76" t="s">
        <v>122</v>
      </c>
      <c r="AC40" s="76" t="s">
        <v>122</v>
      </c>
      <c r="AD40" s="97">
        <v>155</v>
      </c>
      <c r="AE40" s="97">
        <v>508</v>
      </c>
      <c r="AF40" s="97">
        <v>3854</v>
      </c>
      <c r="AG40" s="97" t="s">
        <v>180</v>
      </c>
      <c r="AH40" s="95" t="s">
        <v>268</v>
      </c>
      <c r="AI40" s="66"/>
    </row>
    <row r="41" spans="1:35" s="36" customFormat="1" ht="79.5" customHeight="1">
      <c r="A41" s="61" t="s">
        <v>269</v>
      </c>
      <c r="B41" s="95" t="s">
        <v>407</v>
      </c>
      <c r="C41" s="96" t="s">
        <v>187</v>
      </c>
      <c r="D41" s="95" t="s">
        <v>133</v>
      </c>
      <c r="E41" s="97" t="s">
        <v>163</v>
      </c>
      <c r="F41" s="44" t="s">
        <v>166</v>
      </c>
      <c r="G41" s="42" t="s">
        <v>224</v>
      </c>
      <c r="H41" s="97" t="s">
        <v>127</v>
      </c>
      <c r="I41" s="67" t="s">
        <v>144</v>
      </c>
      <c r="J41" s="97">
        <v>39.479999999999997</v>
      </c>
      <c r="K41" s="97">
        <v>39.479999999999997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4" t="s">
        <v>121</v>
      </c>
      <c r="Y41" s="76" t="s">
        <v>103</v>
      </c>
      <c r="Z41" s="76" t="s">
        <v>103</v>
      </c>
      <c r="AA41" s="76" t="s">
        <v>122</v>
      </c>
      <c r="AB41" s="76" t="s">
        <v>122</v>
      </c>
      <c r="AC41" s="76" t="s">
        <v>122</v>
      </c>
      <c r="AD41" s="97">
        <v>254</v>
      </c>
      <c r="AE41" s="97">
        <v>731</v>
      </c>
      <c r="AF41" s="97">
        <v>3680</v>
      </c>
      <c r="AG41" s="97" t="s">
        <v>180</v>
      </c>
      <c r="AH41" s="95" t="s">
        <v>270</v>
      </c>
      <c r="AI41" s="66"/>
    </row>
    <row r="42" spans="1:35" s="36" customFormat="1" ht="79.5" customHeight="1">
      <c r="A42" s="61" t="s">
        <v>271</v>
      </c>
      <c r="B42" s="95" t="s">
        <v>408</v>
      </c>
      <c r="C42" s="96" t="s">
        <v>188</v>
      </c>
      <c r="D42" s="95" t="s">
        <v>133</v>
      </c>
      <c r="E42" s="97" t="s">
        <v>189</v>
      </c>
      <c r="F42" s="44" t="s">
        <v>166</v>
      </c>
      <c r="G42" s="45" t="s">
        <v>226</v>
      </c>
      <c r="H42" s="97" t="s">
        <v>127</v>
      </c>
      <c r="I42" s="67" t="s">
        <v>144</v>
      </c>
      <c r="J42" s="97">
        <v>35.770000000000003</v>
      </c>
      <c r="K42" s="97">
        <v>35.770000000000003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4" t="s">
        <v>121</v>
      </c>
      <c r="Y42" s="76" t="s">
        <v>103</v>
      </c>
      <c r="Z42" s="76" t="s">
        <v>103</v>
      </c>
      <c r="AA42" s="76" t="s">
        <v>122</v>
      </c>
      <c r="AB42" s="76" t="s">
        <v>122</v>
      </c>
      <c r="AC42" s="76" t="s">
        <v>122</v>
      </c>
      <c r="AD42" s="97">
        <v>123</v>
      </c>
      <c r="AE42" s="97">
        <v>405</v>
      </c>
      <c r="AF42" s="97">
        <v>1032</v>
      </c>
      <c r="AG42" s="97" t="s">
        <v>180</v>
      </c>
      <c r="AH42" s="95" t="s">
        <v>272</v>
      </c>
      <c r="AI42" s="66"/>
    </row>
    <row r="43" spans="1:35" s="36" customFormat="1" ht="72.75" customHeight="1">
      <c r="A43" s="61" t="s">
        <v>209</v>
      </c>
      <c r="B43" s="95" t="s">
        <v>409</v>
      </c>
      <c r="C43" s="96" t="s">
        <v>190</v>
      </c>
      <c r="D43" s="97" t="s">
        <v>168</v>
      </c>
      <c r="E43" s="97" t="s">
        <v>135</v>
      </c>
      <c r="F43" s="44" t="s">
        <v>166</v>
      </c>
      <c r="G43" s="42" t="s">
        <v>226</v>
      </c>
      <c r="H43" s="97" t="s">
        <v>127</v>
      </c>
      <c r="I43" s="67" t="s">
        <v>144</v>
      </c>
      <c r="J43" s="97">
        <v>158.19999999999999</v>
      </c>
      <c r="K43" s="97">
        <v>158.19999999999999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4" t="s">
        <v>121</v>
      </c>
      <c r="Y43" s="76" t="s">
        <v>103</v>
      </c>
      <c r="Z43" s="76" t="s">
        <v>122</v>
      </c>
      <c r="AA43" s="76" t="s">
        <v>122</v>
      </c>
      <c r="AB43" s="76" t="s">
        <v>122</v>
      </c>
      <c r="AC43" s="76" t="s">
        <v>122</v>
      </c>
      <c r="AD43" s="97">
        <v>139</v>
      </c>
      <c r="AE43" s="97">
        <v>540</v>
      </c>
      <c r="AF43" s="97">
        <v>2230</v>
      </c>
      <c r="AG43" s="97" t="s">
        <v>180</v>
      </c>
      <c r="AH43" s="95" t="s">
        <v>273</v>
      </c>
      <c r="AI43" s="66"/>
    </row>
    <row r="44" spans="1:35" s="1" customFormat="1" ht="102.75" customHeight="1">
      <c r="A44" s="61" t="s">
        <v>210</v>
      </c>
      <c r="B44" s="95" t="s">
        <v>410</v>
      </c>
      <c r="C44" s="96" t="s">
        <v>191</v>
      </c>
      <c r="D44" s="97" t="s">
        <v>129</v>
      </c>
      <c r="E44" s="97" t="s">
        <v>153</v>
      </c>
      <c r="F44" s="44" t="s">
        <v>166</v>
      </c>
      <c r="G44" s="45" t="s">
        <v>224</v>
      </c>
      <c r="H44" s="97" t="s">
        <v>127</v>
      </c>
      <c r="I44" s="67" t="s">
        <v>144</v>
      </c>
      <c r="J44" s="97">
        <v>133.28</v>
      </c>
      <c r="K44" s="97">
        <v>133.28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4" t="s">
        <v>121</v>
      </c>
      <c r="Y44" s="76" t="s">
        <v>103</v>
      </c>
      <c r="Z44" s="76" t="s">
        <v>122</v>
      </c>
      <c r="AA44" s="76" t="s">
        <v>122</v>
      </c>
      <c r="AB44" s="76" t="s">
        <v>122</v>
      </c>
      <c r="AC44" s="76" t="s">
        <v>122</v>
      </c>
      <c r="AD44" s="98">
        <v>83</v>
      </c>
      <c r="AE44" s="98">
        <v>281</v>
      </c>
      <c r="AF44" s="98">
        <v>3033</v>
      </c>
      <c r="AG44" s="97" t="s">
        <v>180</v>
      </c>
      <c r="AH44" s="95" t="s">
        <v>274</v>
      </c>
      <c r="AI44" s="66"/>
    </row>
    <row r="45" spans="1:35" s="1" customFormat="1" ht="57.75" customHeight="1">
      <c r="A45" s="61" t="s">
        <v>211</v>
      </c>
      <c r="B45" s="95" t="s">
        <v>411</v>
      </c>
      <c r="C45" s="96" t="s">
        <v>192</v>
      </c>
      <c r="D45" s="97" t="s">
        <v>129</v>
      </c>
      <c r="E45" s="97" t="s">
        <v>140</v>
      </c>
      <c r="F45" s="44" t="s">
        <v>166</v>
      </c>
      <c r="G45" s="42" t="s">
        <v>226</v>
      </c>
      <c r="H45" s="97" t="s">
        <v>127</v>
      </c>
      <c r="I45" s="67" t="s">
        <v>144</v>
      </c>
      <c r="J45" s="97">
        <v>12.25</v>
      </c>
      <c r="K45" s="97">
        <v>12.25</v>
      </c>
      <c r="L45" s="45"/>
      <c r="M45" s="99"/>
      <c r="N45" s="45"/>
      <c r="O45" s="99"/>
      <c r="P45" s="45"/>
      <c r="Q45" s="45"/>
      <c r="R45" s="45"/>
      <c r="S45" s="45"/>
      <c r="T45" s="45"/>
      <c r="U45" s="45"/>
      <c r="V45" s="45"/>
      <c r="W45" s="45"/>
      <c r="X45" s="64" t="s">
        <v>121</v>
      </c>
      <c r="Y45" s="76" t="s">
        <v>103</v>
      </c>
      <c r="Z45" s="76" t="s">
        <v>103</v>
      </c>
      <c r="AA45" s="76" t="s">
        <v>122</v>
      </c>
      <c r="AB45" s="76" t="s">
        <v>122</v>
      </c>
      <c r="AC45" s="76" t="s">
        <v>122</v>
      </c>
      <c r="AD45" s="67">
        <v>39</v>
      </c>
      <c r="AE45" s="67">
        <v>155</v>
      </c>
      <c r="AF45" s="67">
        <v>1360</v>
      </c>
      <c r="AG45" s="97" t="s">
        <v>149</v>
      </c>
      <c r="AH45" s="95" t="s">
        <v>275</v>
      </c>
      <c r="AI45" s="70"/>
    </row>
    <row r="46" spans="1:35" s="1" customFormat="1" ht="81" customHeight="1">
      <c r="A46" s="61" t="s">
        <v>212</v>
      </c>
      <c r="B46" s="95" t="s">
        <v>412</v>
      </c>
      <c r="C46" s="96" t="s">
        <v>193</v>
      </c>
      <c r="D46" s="95" t="s">
        <v>126</v>
      </c>
      <c r="E46" s="97" t="s">
        <v>194</v>
      </c>
      <c r="F46" s="44" t="s">
        <v>166</v>
      </c>
      <c r="G46" s="45" t="s">
        <v>226</v>
      </c>
      <c r="H46" s="97" t="s">
        <v>127</v>
      </c>
      <c r="I46" s="67" t="s">
        <v>144</v>
      </c>
      <c r="J46" s="97">
        <v>49</v>
      </c>
      <c r="K46" s="97">
        <v>49</v>
      </c>
      <c r="L46" s="45"/>
      <c r="M46" s="99"/>
      <c r="N46" s="45"/>
      <c r="O46" s="99"/>
      <c r="P46" s="45"/>
      <c r="Q46" s="45"/>
      <c r="R46" s="45"/>
      <c r="S46" s="45"/>
      <c r="T46" s="45"/>
      <c r="U46" s="45"/>
      <c r="V46" s="45"/>
      <c r="W46" s="45"/>
      <c r="X46" s="64" t="s">
        <v>121</v>
      </c>
      <c r="Y46" s="76" t="s">
        <v>103</v>
      </c>
      <c r="Z46" s="76" t="s">
        <v>122</v>
      </c>
      <c r="AA46" s="76" t="s">
        <v>122</v>
      </c>
      <c r="AB46" s="76" t="s">
        <v>122</v>
      </c>
      <c r="AC46" s="76" t="s">
        <v>122</v>
      </c>
      <c r="AD46" s="97">
        <v>63</v>
      </c>
      <c r="AE46" s="97">
        <v>210</v>
      </c>
      <c r="AF46" s="99">
        <v>3296</v>
      </c>
      <c r="AG46" s="97" t="s">
        <v>180</v>
      </c>
      <c r="AH46" s="95" t="s">
        <v>276</v>
      </c>
      <c r="AI46" s="70" t="s">
        <v>160</v>
      </c>
    </row>
    <row r="47" spans="1:35" s="1" customFormat="1" ht="87.75" customHeight="1">
      <c r="A47" s="61" t="s">
        <v>213</v>
      </c>
      <c r="B47" s="95" t="s">
        <v>413</v>
      </c>
      <c r="C47" s="96" t="s">
        <v>195</v>
      </c>
      <c r="D47" s="95" t="s">
        <v>126</v>
      </c>
      <c r="E47" s="97" t="s">
        <v>157</v>
      </c>
      <c r="F47" s="44" t="s">
        <v>166</v>
      </c>
      <c r="G47" s="42" t="s">
        <v>226</v>
      </c>
      <c r="H47" s="97" t="s">
        <v>127</v>
      </c>
      <c r="I47" s="67" t="s">
        <v>144</v>
      </c>
      <c r="J47" s="97">
        <v>59.61</v>
      </c>
      <c r="K47" s="97">
        <v>59.61</v>
      </c>
      <c r="L47" s="45"/>
      <c r="M47" s="64"/>
      <c r="N47" s="45"/>
      <c r="O47" s="64"/>
      <c r="P47" s="45"/>
      <c r="Q47" s="45"/>
      <c r="R47" s="45"/>
      <c r="S47" s="45"/>
      <c r="T47" s="45"/>
      <c r="U47" s="45"/>
      <c r="V47" s="45"/>
      <c r="W47" s="45"/>
      <c r="X47" s="64" t="s">
        <v>121</v>
      </c>
      <c r="Y47" s="76" t="s">
        <v>103</v>
      </c>
      <c r="Z47" s="76" t="s">
        <v>103</v>
      </c>
      <c r="AA47" s="76" t="s">
        <v>122</v>
      </c>
      <c r="AB47" s="76" t="s">
        <v>122</v>
      </c>
      <c r="AC47" s="76" t="s">
        <v>122</v>
      </c>
      <c r="AD47" s="97">
        <v>82</v>
      </c>
      <c r="AE47" s="44">
        <v>321</v>
      </c>
      <c r="AF47" s="44">
        <v>2223</v>
      </c>
      <c r="AG47" s="97" t="s">
        <v>180</v>
      </c>
      <c r="AH47" s="95" t="s">
        <v>277</v>
      </c>
      <c r="AI47" s="70"/>
    </row>
    <row r="48" spans="1:35" s="1" customFormat="1" ht="85.5" customHeight="1">
      <c r="A48" s="61" t="s">
        <v>214</v>
      </c>
      <c r="B48" s="95" t="s">
        <v>414</v>
      </c>
      <c r="C48" s="96" t="s">
        <v>196</v>
      </c>
      <c r="D48" s="95" t="s">
        <v>134</v>
      </c>
      <c r="E48" s="97" t="s">
        <v>152</v>
      </c>
      <c r="F48" s="44" t="s">
        <v>166</v>
      </c>
      <c r="G48" s="45" t="s">
        <v>224</v>
      </c>
      <c r="H48" s="97" t="s">
        <v>127</v>
      </c>
      <c r="I48" s="67" t="s">
        <v>144</v>
      </c>
      <c r="J48" s="97">
        <v>55.02</v>
      </c>
      <c r="K48" s="97">
        <v>55.02</v>
      </c>
      <c r="L48" s="45"/>
      <c r="M48" s="64"/>
      <c r="N48" s="45"/>
      <c r="O48" s="64"/>
      <c r="P48" s="45"/>
      <c r="Q48" s="45"/>
      <c r="R48" s="45"/>
      <c r="S48" s="45"/>
      <c r="T48" s="45"/>
      <c r="U48" s="45"/>
      <c r="V48" s="45"/>
      <c r="W48" s="45"/>
      <c r="X48" s="64" t="s">
        <v>121</v>
      </c>
      <c r="Y48" s="76" t="s">
        <v>103</v>
      </c>
      <c r="Z48" s="76" t="s">
        <v>103</v>
      </c>
      <c r="AA48" s="76" t="s">
        <v>122</v>
      </c>
      <c r="AB48" s="76" t="s">
        <v>122</v>
      </c>
      <c r="AC48" s="76" t="s">
        <v>122</v>
      </c>
      <c r="AD48" s="97">
        <v>132</v>
      </c>
      <c r="AE48" s="97">
        <v>510</v>
      </c>
      <c r="AF48" s="97">
        <v>2856</v>
      </c>
      <c r="AG48" s="97" t="s">
        <v>180</v>
      </c>
      <c r="AH48" s="95" t="s">
        <v>278</v>
      </c>
      <c r="AI48" s="70"/>
    </row>
    <row r="49" spans="1:39" s="145" customFormat="1" ht="81" customHeight="1">
      <c r="A49" s="100" t="s">
        <v>215</v>
      </c>
      <c r="B49" s="143" t="s">
        <v>415</v>
      </c>
      <c r="C49" s="101" t="s">
        <v>197</v>
      </c>
      <c r="D49" s="143" t="s">
        <v>134</v>
      </c>
      <c r="E49" s="44" t="s">
        <v>136</v>
      </c>
      <c r="F49" s="44" t="s">
        <v>166</v>
      </c>
      <c r="G49" s="40" t="s">
        <v>423</v>
      </c>
      <c r="H49" s="44" t="s">
        <v>127</v>
      </c>
      <c r="I49" s="67" t="s">
        <v>144</v>
      </c>
      <c r="J49" s="44">
        <v>37.869999999999997</v>
      </c>
      <c r="K49" s="44">
        <v>37.869999999999997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 t="s">
        <v>121</v>
      </c>
      <c r="Y49" s="76" t="s">
        <v>103</v>
      </c>
      <c r="Z49" s="76" t="s">
        <v>122</v>
      </c>
      <c r="AA49" s="76" t="s">
        <v>122</v>
      </c>
      <c r="AB49" s="76" t="s">
        <v>122</v>
      </c>
      <c r="AC49" s="76" t="s">
        <v>122</v>
      </c>
      <c r="AD49" s="45">
        <v>12</v>
      </c>
      <c r="AE49" s="45">
        <v>46</v>
      </c>
      <c r="AF49" s="45">
        <v>362</v>
      </c>
      <c r="AG49" s="44" t="s">
        <v>180</v>
      </c>
      <c r="AH49" s="143" t="s">
        <v>424</v>
      </c>
      <c r="AI49" s="144" t="s">
        <v>160</v>
      </c>
    </row>
    <row r="50" spans="1:39" s="1" customFormat="1" ht="60.75" customHeight="1">
      <c r="A50" s="61" t="s">
        <v>216</v>
      </c>
      <c r="B50" s="95" t="s">
        <v>416</v>
      </c>
      <c r="C50" s="96" t="s">
        <v>198</v>
      </c>
      <c r="D50" s="97" t="s">
        <v>130</v>
      </c>
      <c r="E50" s="97" t="s">
        <v>142</v>
      </c>
      <c r="F50" s="44" t="s">
        <v>166</v>
      </c>
      <c r="G50" s="45" t="s">
        <v>224</v>
      </c>
      <c r="H50" s="97" t="s">
        <v>127</v>
      </c>
      <c r="I50" s="67" t="s">
        <v>144</v>
      </c>
      <c r="J50" s="97">
        <v>124.04</v>
      </c>
      <c r="K50" s="97">
        <v>124.04</v>
      </c>
      <c r="L50" s="45"/>
      <c r="M50" s="64"/>
      <c r="N50" s="45"/>
      <c r="O50" s="64"/>
      <c r="P50" s="45"/>
      <c r="Q50" s="45"/>
      <c r="R50" s="45"/>
      <c r="S50" s="45"/>
      <c r="T50" s="45"/>
      <c r="U50" s="45"/>
      <c r="V50" s="45"/>
      <c r="W50" s="45"/>
      <c r="X50" s="64" t="s">
        <v>121</v>
      </c>
      <c r="Y50" s="76" t="s">
        <v>103</v>
      </c>
      <c r="Z50" s="76" t="s">
        <v>103</v>
      </c>
      <c r="AA50" s="76" t="s">
        <v>122</v>
      </c>
      <c r="AB50" s="76" t="s">
        <v>122</v>
      </c>
      <c r="AC50" s="76" t="s">
        <v>122</v>
      </c>
      <c r="AD50" s="44">
        <v>160</v>
      </c>
      <c r="AE50" s="44">
        <v>645</v>
      </c>
      <c r="AF50" s="44">
        <v>645</v>
      </c>
      <c r="AG50" s="97" t="s">
        <v>180</v>
      </c>
      <c r="AH50" s="95" t="s">
        <v>279</v>
      </c>
      <c r="AI50" s="70"/>
    </row>
    <row r="51" spans="1:39" s="1" customFormat="1" ht="82.5" customHeight="1">
      <c r="A51" s="61" t="s">
        <v>217</v>
      </c>
      <c r="B51" s="95" t="s">
        <v>417</v>
      </c>
      <c r="C51" s="101" t="s">
        <v>199</v>
      </c>
      <c r="D51" s="97" t="s">
        <v>132</v>
      </c>
      <c r="E51" s="102" t="s">
        <v>200</v>
      </c>
      <c r="F51" s="44" t="s">
        <v>166</v>
      </c>
      <c r="G51" s="42" t="s">
        <v>224</v>
      </c>
      <c r="H51" s="97" t="s">
        <v>127</v>
      </c>
      <c r="I51" s="67" t="s">
        <v>144</v>
      </c>
      <c r="J51" s="97">
        <v>124.01</v>
      </c>
      <c r="K51" s="97">
        <v>124.01</v>
      </c>
      <c r="L51" s="45"/>
      <c r="M51" s="99"/>
      <c r="N51" s="45"/>
      <c r="O51" s="99"/>
      <c r="P51" s="45"/>
      <c r="Q51" s="45"/>
      <c r="R51" s="45"/>
      <c r="S51" s="45"/>
      <c r="T51" s="45"/>
      <c r="U51" s="45"/>
      <c r="V51" s="45"/>
      <c r="W51" s="45"/>
      <c r="X51" s="64" t="s">
        <v>121</v>
      </c>
      <c r="Y51" s="76" t="s">
        <v>103</v>
      </c>
      <c r="Z51" s="76" t="s">
        <v>103</v>
      </c>
      <c r="AA51" s="76" t="s">
        <v>122</v>
      </c>
      <c r="AB51" s="76" t="s">
        <v>122</v>
      </c>
      <c r="AC51" s="76" t="s">
        <v>122</v>
      </c>
      <c r="AD51" s="102">
        <v>100</v>
      </c>
      <c r="AE51" s="102">
        <v>302</v>
      </c>
      <c r="AF51" s="102">
        <v>1867</v>
      </c>
      <c r="AG51" s="97" t="s">
        <v>180</v>
      </c>
      <c r="AH51" s="95" t="s">
        <v>280</v>
      </c>
      <c r="AI51" s="70"/>
    </row>
    <row r="52" spans="1:39" s="1" customFormat="1" ht="81" customHeight="1">
      <c r="A52" s="61" t="s">
        <v>218</v>
      </c>
      <c r="B52" s="95" t="s">
        <v>201</v>
      </c>
      <c r="C52" s="101" t="s">
        <v>202</v>
      </c>
      <c r="D52" s="97" t="s">
        <v>131</v>
      </c>
      <c r="E52" s="97" t="s">
        <v>203</v>
      </c>
      <c r="F52" s="97" t="s">
        <v>166</v>
      </c>
      <c r="G52" s="45" t="s">
        <v>226</v>
      </c>
      <c r="H52" s="97" t="s">
        <v>127</v>
      </c>
      <c r="I52" s="67" t="s">
        <v>144</v>
      </c>
      <c r="J52" s="97">
        <v>25.97</v>
      </c>
      <c r="K52" s="97">
        <v>25.97</v>
      </c>
      <c r="L52" s="45"/>
      <c r="M52" s="103"/>
      <c r="N52" s="45"/>
      <c r="O52" s="103"/>
      <c r="P52" s="45"/>
      <c r="Q52" s="45"/>
      <c r="R52" s="45"/>
      <c r="S52" s="45"/>
      <c r="T52" s="45"/>
      <c r="U52" s="45"/>
      <c r="V52" s="45"/>
      <c r="W52" s="45"/>
      <c r="X52" s="64" t="s">
        <v>121</v>
      </c>
      <c r="Y52" s="76" t="s">
        <v>103</v>
      </c>
      <c r="Z52" s="76" t="s">
        <v>122</v>
      </c>
      <c r="AA52" s="76" t="s">
        <v>122</v>
      </c>
      <c r="AB52" s="76" t="s">
        <v>122</v>
      </c>
      <c r="AC52" s="76" t="s">
        <v>122</v>
      </c>
      <c r="AD52" s="104">
        <v>10</v>
      </c>
      <c r="AE52" s="104">
        <v>40</v>
      </c>
      <c r="AF52" s="104">
        <v>400</v>
      </c>
      <c r="AG52" s="104" t="s">
        <v>208</v>
      </c>
      <c r="AH52" s="95" t="s">
        <v>281</v>
      </c>
      <c r="AI52" s="70" t="s">
        <v>160</v>
      </c>
    </row>
    <row r="53" spans="1:39" s="1" customFormat="1" ht="60.75" customHeight="1">
      <c r="A53" s="61" t="s">
        <v>219</v>
      </c>
      <c r="B53" s="95" t="s">
        <v>204</v>
      </c>
      <c r="C53" s="101" t="s">
        <v>205</v>
      </c>
      <c r="D53" s="97" t="s">
        <v>131</v>
      </c>
      <c r="E53" s="97" t="s">
        <v>206</v>
      </c>
      <c r="F53" s="97" t="s">
        <v>166</v>
      </c>
      <c r="G53" s="42" t="s">
        <v>224</v>
      </c>
      <c r="H53" s="97" t="s">
        <v>127</v>
      </c>
      <c r="I53" s="67" t="s">
        <v>144</v>
      </c>
      <c r="J53" s="97">
        <v>29.4</v>
      </c>
      <c r="K53" s="97">
        <v>29.4</v>
      </c>
      <c r="L53" s="45"/>
      <c r="M53" s="103"/>
      <c r="N53" s="45"/>
      <c r="O53" s="103"/>
      <c r="P53" s="45"/>
      <c r="Q53" s="45"/>
      <c r="R53" s="45"/>
      <c r="S53" s="45"/>
      <c r="T53" s="45"/>
      <c r="U53" s="45"/>
      <c r="V53" s="45"/>
      <c r="W53" s="45"/>
      <c r="X53" s="64" t="s">
        <v>121</v>
      </c>
      <c r="Y53" s="76" t="s">
        <v>103</v>
      </c>
      <c r="Z53" s="76" t="s">
        <v>122</v>
      </c>
      <c r="AA53" s="76" t="s">
        <v>122</v>
      </c>
      <c r="AB53" s="76" t="s">
        <v>122</v>
      </c>
      <c r="AC53" s="76" t="s">
        <v>122</v>
      </c>
      <c r="AD53" s="105">
        <v>29</v>
      </c>
      <c r="AE53" s="106">
        <v>81</v>
      </c>
      <c r="AF53" s="106">
        <v>953</v>
      </c>
      <c r="AG53" s="104" t="s">
        <v>208</v>
      </c>
      <c r="AH53" s="95" t="s">
        <v>282</v>
      </c>
      <c r="AI53" s="70" t="s">
        <v>160</v>
      </c>
    </row>
    <row r="54" spans="1:39" s="38" customFormat="1" ht="102.75" customHeight="1">
      <c r="A54" s="61" t="s">
        <v>220</v>
      </c>
      <c r="B54" s="95" t="s">
        <v>418</v>
      </c>
      <c r="C54" s="101" t="s">
        <v>325</v>
      </c>
      <c r="D54" s="97" t="s">
        <v>131</v>
      </c>
      <c r="E54" s="97" t="s">
        <v>207</v>
      </c>
      <c r="F54" s="97" t="s">
        <v>166</v>
      </c>
      <c r="G54" s="45" t="s">
        <v>224</v>
      </c>
      <c r="H54" s="97" t="s">
        <v>127</v>
      </c>
      <c r="I54" s="67" t="s">
        <v>144</v>
      </c>
      <c r="J54" s="97">
        <v>85.75</v>
      </c>
      <c r="K54" s="97">
        <v>85.75</v>
      </c>
      <c r="L54" s="76"/>
      <c r="M54" s="107"/>
      <c r="N54" s="76"/>
      <c r="O54" s="107"/>
      <c r="P54" s="76"/>
      <c r="Q54" s="76"/>
      <c r="R54" s="76"/>
      <c r="S54" s="76"/>
      <c r="T54" s="76"/>
      <c r="U54" s="76"/>
      <c r="V54" s="76"/>
      <c r="W54" s="45"/>
      <c r="X54" s="64" t="s">
        <v>121</v>
      </c>
      <c r="Y54" s="76" t="s">
        <v>103</v>
      </c>
      <c r="Z54" s="76" t="s">
        <v>103</v>
      </c>
      <c r="AA54" s="76" t="s">
        <v>122</v>
      </c>
      <c r="AB54" s="76" t="s">
        <v>122</v>
      </c>
      <c r="AC54" s="76" t="s">
        <v>122</v>
      </c>
      <c r="AD54" s="104">
        <v>55</v>
      </c>
      <c r="AE54" s="104">
        <v>164</v>
      </c>
      <c r="AF54" s="104">
        <v>2470</v>
      </c>
      <c r="AG54" s="104" t="s">
        <v>208</v>
      </c>
      <c r="AH54" s="95" t="s">
        <v>283</v>
      </c>
      <c r="AI54" s="70"/>
    </row>
    <row r="55" spans="1:39" s="54" customFormat="1" ht="102.75" customHeight="1">
      <c r="A55" s="61" t="s">
        <v>405</v>
      </c>
      <c r="B55" s="95" t="s">
        <v>419</v>
      </c>
      <c r="C55" s="101" t="s">
        <v>425</v>
      </c>
      <c r="D55" s="97" t="s">
        <v>420</v>
      </c>
      <c r="E55" s="97" t="s">
        <v>421</v>
      </c>
      <c r="F55" s="97" t="s">
        <v>166</v>
      </c>
      <c r="G55" s="45" t="s">
        <v>224</v>
      </c>
      <c r="H55" s="97" t="s">
        <v>127</v>
      </c>
      <c r="I55" s="67" t="s">
        <v>144</v>
      </c>
      <c r="J55" s="97">
        <v>212.8</v>
      </c>
      <c r="K55" s="97">
        <v>212.8</v>
      </c>
      <c r="L55" s="76"/>
      <c r="M55" s="107"/>
      <c r="N55" s="76"/>
      <c r="O55" s="107"/>
      <c r="P55" s="76"/>
      <c r="Q55" s="76"/>
      <c r="R55" s="76"/>
      <c r="S55" s="76"/>
      <c r="T55" s="76"/>
      <c r="U55" s="76"/>
      <c r="V55" s="76"/>
      <c r="W55" s="45"/>
      <c r="X55" s="64" t="s">
        <v>121</v>
      </c>
      <c r="Y55" s="76" t="s">
        <v>103</v>
      </c>
      <c r="Z55" s="76" t="s">
        <v>122</v>
      </c>
      <c r="AA55" s="76" t="s">
        <v>122</v>
      </c>
      <c r="AB55" s="76" t="s">
        <v>122</v>
      </c>
      <c r="AC55" s="76" t="s">
        <v>122</v>
      </c>
      <c r="AD55" s="104">
        <v>77</v>
      </c>
      <c r="AE55" s="104">
        <v>218</v>
      </c>
      <c r="AF55" s="104">
        <v>2536</v>
      </c>
      <c r="AG55" s="104" t="s">
        <v>208</v>
      </c>
      <c r="AH55" s="95" t="s">
        <v>422</v>
      </c>
      <c r="AI55" s="70"/>
    </row>
    <row r="56" spans="1:39" s="50" customFormat="1" ht="69" customHeight="1">
      <c r="A56" s="56" t="s">
        <v>401</v>
      </c>
      <c r="B56" s="108"/>
      <c r="C56" s="109"/>
      <c r="D56" s="110"/>
      <c r="E56" s="110"/>
      <c r="F56" s="110"/>
      <c r="G56" s="48"/>
      <c r="H56" s="110"/>
      <c r="I56" s="80"/>
      <c r="J56" s="110">
        <v>1199</v>
      </c>
      <c r="K56" s="110">
        <v>1199</v>
      </c>
      <c r="L56" s="111"/>
      <c r="M56" s="112"/>
      <c r="N56" s="111"/>
      <c r="O56" s="112"/>
      <c r="P56" s="111"/>
      <c r="Q56" s="111"/>
      <c r="R56" s="111"/>
      <c r="S56" s="111"/>
      <c r="T56" s="111"/>
      <c r="U56" s="111"/>
      <c r="V56" s="111"/>
      <c r="W56" s="81"/>
      <c r="X56" s="65"/>
      <c r="Y56" s="111"/>
      <c r="Z56" s="111"/>
      <c r="AA56" s="111"/>
      <c r="AB56" s="111"/>
      <c r="AC56" s="111"/>
      <c r="AD56" s="113"/>
      <c r="AE56" s="113"/>
      <c r="AF56" s="113"/>
      <c r="AG56" s="113"/>
      <c r="AH56" s="108"/>
      <c r="AI56" s="114"/>
    </row>
    <row r="57" spans="1:39" s="4" customFormat="1" ht="104.25" customHeight="1">
      <c r="A57" s="61" t="s">
        <v>267</v>
      </c>
      <c r="B57" s="62" t="s">
        <v>344</v>
      </c>
      <c r="C57" s="63" t="s">
        <v>331</v>
      </c>
      <c r="D57" s="63" t="s">
        <v>332</v>
      </c>
      <c r="E57" s="63" t="s">
        <v>333</v>
      </c>
      <c r="F57" s="63" t="s">
        <v>334</v>
      </c>
      <c r="G57" s="63" t="s">
        <v>224</v>
      </c>
      <c r="H57" s="63" t="s">
        <v>335</v>
      </c>
      <c r="I57" s="63" t="s">
        <v>225</v>
      </c>
      <c r="J57" s="64">
        <v>350</v>
      </c>
      <c r="K57" s="64">
        <v>350</v>
      </c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 t="s">
        <v>336</v>
      </c>
      <c r="Y57" s="63" t="s">
        <v>337</v>
      </c>
      <c r="Z57" s="63" t="s">
        <v>337</v>
      </c>
      <c r="AA57" s="63" t="s">
        <v>338</v>
      </c>
      <c r="AB57" s="63" t="s">
        <v>338</v>
      </c>
      <c r="AC57" s="63" t="s">
        <v>338</v>
      </c>
      <c r="AD57" s="63">
        <v>232</v>
      </c>
      <c r="AE57" s="63">
        <v>759</v>
      </c>
      <c r="AF57" s="63">
        <v>5351</v>
      </c>
      <c r="AG57" s="63" t="s">
        <v>339</v>
      </c>
      <c r="AH57" s="62" t="s">
        <v>367</v>
      </c>
      <c r="AI57" s="70"/>
    </row>
    <row r="58" spans="1:39" s="4" customFormat="1" ht="60.75" customHeight="1">
      <c r="A58" s="115">
        <v>2</v>
      </c>
      <c r="B58" s="62" t="s">
        <v>343</v>
      </c>
      <c r="C58" s="63" t="s">
        <v>328</v>
      </c>
      <c r="D58" s="64" t="s">
        <v>131</v>
      </c>
      <c r="E58" s="64" t="s">
        <v>171</v>
      </c>
      <c r="F58" s="64" t="s">
        <v>166</v>
      </c>
      <c r="G58" s="42" t="s">
        <v>226</v>
      </c>
      <c r="H58" s="64" t="s">
        <v>127</v>
      </c>
      <c r="I58" s="67" t="s">
        <v>144</v>
      </c>
      <c r="J58" s="67">
        <v>78</v>
      </c>
      <c r="K58" s="67">
        <v>78</v>
      </c>
      <c r="L58" s="64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64" t="s">
        <v>121</v>
      </c>
      <c r="Y58" s="76" t="s">
        <v>122</v>
      </c>
      <c r="Z58" s="76" t="s">
        <v>103</v>
      </c>
      <c r="AA58" s="76" t="s">
        <v>122</v>
      </c>
      <c r="AB58" s="76" t="s">
        <v>122</v>
      </c>
      <c r="AC58" s="76" t="s">
        <v>122</v>
      </c>
      <c r="AD58" s="64">
        <v>55</v>
      </c>
      <c r="AE58" s="64">
        <v>180</v>
      </c>
      <c r="AF58" s="64">
        <v>2350</v>
      </c>
      <c r="AG58" s="64" t="s">
        <v>149</v>
      </c>
      <c r="AH58" s="62" t="s">
        <v>284</v>
      </c>
      <c r="AI58" s="70"/>
    </row>
    <row r="59" spans="1:39" s="4" customFormat="1" ht="115.5" customHeight="1">
      <c r="A59" s="115">
        <v>3</v>
      </c>
      <c r="B59" s="68" t="s">
        <v>285</v>
      </c>
      <c r="C59" s="69" t="s">
        <v>326</v>
      </c>
      <c r="D59" s="45" t="s">
        <v>130</v>
      </c>
      <c r="E59" s="45" t="s">
        <v>172</v>
      </c>
      <c r="F59" s="45" t="s">
        <v>166</v>
      </c>
      <c r="G59" s="45" t="s">
        <v>224</v>
      </c>
      <c r="H59" s="64" t="s">
        <v>127</v>
      </c>
      <c r="I59" s="67" t="s">
        <v>144</v>
      </c>
      <c r="J59" s="67">
        <v>92</v>
      </c>
      <c r="K59" s="67">
        <v>92</v>
      </c>
      <c r="L59" s="64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64" t="s">
        <v>121</v>
      </c>
      <c r="Y59" s="76" t="s">
        <v>122</v>
      </c>
      <c r="Z59" s="76" t="s">
        <v>103</v>
      </c>
      <c r="AA59" s="76" t="s">
        <v>122</v>
      </c>
      <c r="AB59" s="76" t="s">
        <v>122</v>
      </c>
      <c r="AC59" s="76" t="s">
        <v>122</v>
      </c>
      <c r="AD59" s="45">
        <v>159</v>
      </c>
      <c r="AE59" s="45">
        <v>500</v>
      </c>
      <c r="AF59" s="45">
        <v>1280</v>
      </c>
      <c r="AG59" s="64" t="s">
        <v>149</v>
      </c>
      <c r="AH59" s="62" t="s">
        <v>286</v>
      </c>
      <c r="AI59" s="70"/>
    </row>
    <row r="60" spans="1:39" s="4" customFormat="1" ht="60" customHeight="1">
      <c r="A60" s="61" t="s">
        <v>340</v>
      </c>
      <c r="B60" s="116" t="s">
        <v>287</v>
      </c>
      <c r="C60" s="117" t="s">
        <v>349</v>
      </c>
      <c r="D60" s="100" t="s">
        <v>133</v>
      </c>
      <c r="E60" s="100" t="s">
        <v>173</v>
      </c>
      <c r="F60" s="45" t="s">
        <v>166</v>
      </c>
      <c r="G60" s="42" t="s">
        <v>226</v>
      </c>
      <c r="H60" s="64" t="s">
        <v>127</v>
      </c>
      <c r="I60" s="67" t="s">
        <v>144</v>
      </c>
      <c r="J60" s="67">
        <v>79</v>
      </c>
      <c r="K60" s="67">
        <v>79</v>
      </c>
      <c r="L60" s="64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64" t="s">
        <v>121</v>
      </c>
      <c r="Y60" s="76" t="s">
        <v>122</v>
      </c>
      <c r="Z60" s="76" t="s">
        <v>103</v>
      </c>
      <c r="AA60" s="76" t="s">
        <v>122</v>
      </c>
      <c r="AB60" s="76" t="s">
        <v>122</v>
      </c>
      <c r="AC60" s="76" t="s">
        <v>122</v>
      </c>
      <c r="AD60" s="67">
        <v>129</v>
      </c>
      <c r="AE60" s="67">
        <v>465</v>
      </c>
      <c r="AF60" s="100" t="s">
        <v>174</v>
      </c>
      <c r="AG60" s="64" t="s">
        <v>149</v>
      </c>
      <c r="AH60" s="62" t="s">
        <v>288</v>
      </c>
      <c r="AI60" s="70"/>
    </row>
    <row r="61" spans="1:39" s="4" customFormat="1" ht="65.099999999999994" customHeight="1">
      <c r="A61" s="115">
        <v>5</v>
      </c>
      <c r="B61" s="62" t="s">
        <v>289</v>
      </c>
      <c r="C61" s="117" t="s">
        <v>175</v>
      </c>
      <c r="D61" s="100" t="s">
        <v>133</v>
      </c>
      <c r="E61" s="100" t="s">
        <v>143</v>
      </c>
      <c r="F61" s="45" t="s">
        <v>166</v>
      </c>
      <c r="G61" s="45" t="s">
        <v>224</v>
      </c>
      <c r="H61" s="64" t="s">
        <v>127</v>
      </c>
      <c r="I61" s="67" t="s">
        <v>144</v>
      </c>
      <c r="J61" s="67">
        <v>88</v>
      </c>
      <c r="K61" s="67">
        <v>88</v>
      </c>
      <c r="L61" s="64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64" t="s">
        <v>121</v>
      </c>
      <c r="Y61" s="76" t="s">
        <v>122</v>
      </c>
      <c r="Z61" s="76" t="s">
        <v>103</v>
      </c>
      <c r="AA61" s="76" t="s">
        <v>122</v>
      </c>
      <c r="AB61" s="76" t="s">
        <v>122</v>
      </c>
      <c r="AC61" s="76" t="s">
        <v>122</v>
      </c>
      <c r="AD61" s="67">
        <v>24</v>
      </c>
      <c r="AE61" s="67">
        <v>63</v>
      </c>
      <c r="AF61" s="100" t="s">
        <v>176</v>
      </c>
      <c r="AG61" s="64" t="s">
        <v>149</v>
      </c>
      <c r="AH61" s="62" t="s">
        <v>290</v>
      </c>
      <c r="AI61" s="70"/>
    </row>
    <row r="62" spans="1:39" s="4" customFormat="1" ht="81.75" customHeight="1">
      <c r="A62" s="115">
        <v>6</v>
      </c>
      <c r="B62" s="62" t="s">
        <v>357</v>
      </c>
      <c r="C62" s="63" t="s">
        <v>291</v>
      </c>
      <c r="D62" s="67" t="s">
        <v>134</v>
      </c>
      <c r="E62" s="67" t="s">
        <v>177</v>
      </c>
      <c r="F62" s="64" t="s">
        <v>166</v>
      </c>
      <c r="G62" s="42" t="s">
        <v>224</v>
      </c>
      <c r="H62" s="64" t="s">
        <v>127</v>
      </c>
      <c r="I62" s="67" t="s">
        <v>144</v>
      </c>
      <c r="J62" s="67">
        <v>117</v>
      </c>
      <c r="K62" s="67">
        <v>117</v>
      </c>
      <c r="L62" s="64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64" t="s">
        <v>121</v>
      </c>
      <c r="Y62" s="76" t="s">
        <v>122</v>
      </c>
      <c r="Z62" s="76" t="s">
        <v>103</v>
      </c>
      <c r="AA62" s="76" t="s">
        <v>122</v>
      </c>
      <c r="AB62" s="76" t="s">
        <v>122</v>
      </c>
      <c r="AC62" s="76" t="s">
        <v>122</v>
      </c>
      <c r="AD62" s="64">
        <v>16</v>
      </c>
      <c r="AE62" s="64">
        <v>49</v>
      </c>
      <c r="AF62" s="64">
        <v>377</v>
      </c>
      <c r="AG62" s="64" t="s">
        <v>149</v>
      </c>
      <c r="AH62" s="62" t="s">
        <v>292</v>
      </c>
      <c r="AI62" s="70"/>
    </row>
    <row r="63" spans="1:39" s="4" customFormat="1" ht="72" customHeight="1">
      <c r="A63" s="61" t="s">
        <v>341</v>
      </c>
      <c r="B63" s="71" t="s">
        <v>293</v>
      </c>
      <c r="C63" s="118" t="s">
        <v>352</v>
      </c>
      <c r="D63" s="67" t="s">
        <v>129</v>
      </c>
      <c r="E63" s="67" t="s">
        <v>153</v>
      </c>
      <c r="F63" s="64" t="s">
        <v>166</v>
      </c>
      <c r="G63" s="45" t="s">
        <v>224</v>
      </c>
      <c r="H63" s="64" t="s">
        <v>127</v>
      </c>
      <c r="I63" s="67" t="s">
        <v>144</v>
      </c>
      <c r="J63" s="67">
        <v>145</v>
      </c>
      <c r="K63" s="67">
        <v>145</v>
      </c>
      <c r="L63" s="64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64" t="s">
        <v>121</v>
      </c>
      <c r="Y63" s="76" t="s">
        <v>122</v>
      </c>
      <c r="Z63" s="76" t="s">
        <v>103</v>
      </c>
      <c r="AA63" s="76" t="s">
        <v>122</v>
      </c>
      <c r="AB63" s="76" t="s">
        <v>122</v>
      </c>
      <c r="AC63" s="76" t="s">
        <v>122</v>
      </c>
      <c r="AD63" s="67">
        <v>430</v>
      </c>
      <c r="AE63" s="67">
        <v>1900</v>
      </c>
      <c r="AF63" s="67">
        <v>3033</v>
      </c>
      <c r="AG63" s="64" t="s">
        <v>149</v>
      </c>
      <c r="AH63" s="62" t="s">
        <v>294</v>
      </c>
      <c r="AI63" s="70"/>
    </row>
    <row r="64" spans="1:39" s="4" customFormat="1" ht="66.75" customHeight="1">
      <c r="A64" s="115">
        <v>8</v>
      </c>
      <c r="B64" s="119" t="s">
        <v>295</v>
      </c>
      <c r="C64" s="120" t="s">
        <v>351</v>
      </c>
      <c r="D64" s="77" t="s">
        <v>132</v>
      </c>
      <c r="E64" s="77" t="s">
        <v>178</v>
      </c>
      <c r="F64" s="74" t="s">
        <v>166</v>
      </c>
      <c r="G64" s="42" t="s">
        <v>224</v>
      </c>
      <c r="H64" s="64" t="s">
        <v>127</v>
      </c>
      <c r="I64" s="67" t="s">
        <v>144</v>
      </c>
      <c r="J64" s="67">
        <v>90</v>
      </c>
      <c r="K64" s="67">
        <v>90</v>
      </c>
      <c r="L64" s="64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64" t="s">
        <v>121</v>
      </c>
      <c r="Y64" s="76" t="s">
        <v>122</v>
      </c>
      <c r="Z64" s="76" t="s">
        <v>103</v>
      </c>
      <c r="AA64" s="76" t="s">
        <v>122</v>
      </c>
      <c r="AB64" s="76" t="s">
        <v>122</v>
      </c>
      <c r="AC64" s="76" t="s">
        <v>122</v>
      </c>
      <c r="AD64" s="74">
        <v>112</v>
      </c>
      <c r="AE64" s="74">
        <v>300</v>
      </c>
      <c r="AF64" s="74">
        <v>2634</v>
      </c>
      <c r="AG64" s="64" t="s">
        <v>149</v>
      </c>
      <c r="AH64" s="62" t="s">
        <v>296</v>
      </c>
      <c r="AI64" s="70"/>
      <c r="AJ64" s="37"/>
      <c r="AK64" s="33"/>
      <c r="AL64" s="33"/>
      <c r="AM64" s="33">
        <v>720</v>
      </c>
    </row>
    <row r="65" spans="1:39" s="4" customFormat="1" ht="72" customHeight="1">
      <c r="A65" s="115">
        <v>9</v>
      </c>
      <c r="B65" s="62" t="s">
        <v>297</v>
      </c>
      <c r="C65" s="63" t="s">
        <v>298</v>
      </c>
      <c r="D65" s="64" t="s">
        <v>168</v>
      </c>
      <c r="E65" s="64" t="s">
        <v>151</v>
      </c>
      <c r="F65" s="74" t="s">
        <v>166</v>
      </c>
      <c r="G65" s="45" t="s">
        <v>224</v>
      </c>
      <c r="H65" s="64" t="s">
        <v>127</v>
      </c>
      <c r="I65" s="67" t="s">
        <v>144</v>
      </c>
      <c r="J65" s="67">
        <v>63</v>
      </c>
      <c r="K65" s="67">
        <v>63</v>
      </c>
      <c r="L65" s="64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64" t="s">
        <v>121</v>
      </c>
      <c r="Y65" s="76" t="s">
        <v>122</v>
      </c>
      <c r="Z65" s="76" t="s">
        <v>103</v>
      </c>
      <c r="AA65" s="76" t="s">
        <v>122</v>
      </c>
      <c r="AB65" s="76" t="s">
        <v>122</v>
      </c>
      <c r="AC65" s="76" t="s">
        <v>122</v>
      </c>
      <c r="AD65" s="64">
        <v>31</v>
      </c>
      <c r="AE65" s="64">
        <v>126</v>
      </c>
      <c r="AF65" s="64">
        <v>720</v>
      </c>
      <c r="AG65" s="64" t="s">
        <v>149</v>
      </c>
      <c r="AH65" s="62" t="s">
        <v>299</v>
      </c>
      <c r="AI65" s="89"/>
    </row>
    <row r="66" spans="1:39" ht="81" customHeight="1">
      <c r="A66" s="61" t="s">
        <v>342</v>
      </c>
      <c r="B66" s="62" t="s">
        <v>300</v>
      </c>
      <c r="C66" s="63" t="s">
        <v>350</v>
      </c>
      <c r="D66" s="64" t="s">
        <v>126</v>
      </c>
      <c r="E66" s="64" t="s">
        <v>179</v>
      </c>
      <c r="F66" s="90" t="s">
        <v>166</v>
      </c>
      <c r="G66" s="42" t="s">
        <v>224</v>
      </c>
      <c r="H66" s="64" t="s">
        <v>127</v>
      </c>
      <c r="I66" s="67" t="s">
        <v>144</v>
      </c>
      <c r="J66" s="67">
        <v>97</v>
      </c>
      <c r="K66" s="67">
        <v>97</v>
      </c>
      <c r="L66" s="64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64" t="s">
        <v>121</v>
      </c>
      <c r="Y66" s="76" t="s">
        <v>122</v>
      </c>
      <c r="Z66" s="76" t="s">
        <v>103</v>
      </c>
      <c r="AA66" s="76" t="s">
        <v>122</v>
      </c>
      <c r="AB66" s="76" t="s">
        <v>122</v>
      </c>
      <c r="AC66" s="76" t="s">
        <v>122</v>
      </c>
      <c r="AD66" s="64">
        <v>95</v>
      </c>
      <c r="AE66" s="45">
        <v>368</v>
      </c>
      <c r="AF66" s="45">
        <v>3714</v>
      </c>
      <c r="AG66" s="64" t="s">
        <v>149</v>
      </c>
      <c r="AH66" s="62" t="s">
        <v>301</v>
      </c>
      <c r="AI66" s="70"/>
    </row>
    <row r="67" spans="1:39" s="49" customFormat="1" ht="81" customHeight="1">
      <c r="A67" s="56" t="s">
        <v>302</v>
      </c>
      <c r="B67" s="82"/>
      <c r="C67" s="79"/>
      <c r="D67" s="65"/>
      <c r="E67" s="65"/>
      <c r="F67" s="65"/>
      <c r="G67" s="81"/>
      <c r="H67" s="65"/>
      <c r="I67" s="80"/>
      <c r="J67" s="80">
        <v>719.5</v>
      </c>
      <c r="K67" s="80">
        <v>719.5</v>
      </c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82"/>
      <c r="AI67" s="83"/>
    </row>
    <row r="68" spans="1:39" ht="99.75" customHeight="1">
      <c r="A68" s="61" t="s">
        <v>267</v>
      </c>
      <c r="B68" s="68" t="s">
        <v>303</v>
      </c>
      <c r="C68" s="69" t="s">
        <v>304</v>
      </c>
      <c r="D68" s="45" t="s">
        <v>130</v>
      </c>
      <c r="E68" s="45" t="s">
        <v>155</v>
      </c>
      <c r="F68" s="90" t="s">
        <v>166</v>
      </c>
      <c r="G68" s="42" t="s">
        <v>224</v>
      </c>
      <c r="H68" s="64" t="s">
        <v>127</v>
      </c>
      <c r="I68" s="67" t="s">
        <v>144</v>
      </c>
      <c r="J68" s="67">
        <v>120</v>
      </c>
      <c r="K68" s="67">
        <v>120</v>
      </c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45">
        <v>316</v>
      </c>
      <c r="AE68" s="45">
        <v>883</v>
      </c>
      <c r="AF68" s="45">
        <v>3512</v>
      </c>
      <c r="AG68" s="64" t="s">
        <v>164</v>
      </c>
      <c r="AH68" s="71" t="s">
        <v>305</v>
      </c>
      <c r="AI68" s="66"/>
    </row>
    <row r="69" spans="1:39" ht="37.5">
      <c r="A69" s="121" t="s">
        <v>306</v>
      </c>
      <c r="B69" s="47" t="s">
        <v>307</v>
      </c>
      <c r="C69" s="43" t="s">
        <v>356</v>
      </c>
      <c r="D69" s="40" t="s">
        <v>133</v>
      </c>
      <c r="E69" s="40" t="s">
        <v>161</v>
      </c>
      <c r="F69" s="40" t="s">
        <v>166</v>
      </c>
      <c r="G69" s="45" t="s">
        <v>226</v>
      </c>
      <c r="H69" s="64" t="s">
        <v>127</v>
      </c>
      <c r="I69" s="67" t="s">
        <v>144</v>
      </c>
      <c r="J69" s="67">
        <v>120</v>
      </c>
      <c r="K69" s="67">
        <v>120</v>
      </c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40">
        <v>111</v>
      </c>
      <c r="AE69" s="40">
        <v>313</v>
      </c>
      <c r="AF69" s="40">
        <v>2369</v>
      </c>
      <c r="AG69" s="64" t="s">
        <v>149</v>
      </c>
      <c r="AH69" s="71" t="s">
        <v>308</v>
      </c>
      <c r="AI69" s="66"/>
    </row>
    <row r="70" spans="1:39" ht="56.25">
      <c r="A70" s="61" t="s">
        <v>182</v>
      </c>
      <c r="B70" s="62" t="s">
        <v>309</v>
      </c>
      <c r="C70" s="63" t="s">
        <v>181</v>
      </c>
      <c r="D70" s="64" t="s">
        <v>134</v>
      </c>
      <c r="E70" s="64" t="s">
        <v>134</v>
      </c>
      <c r="F70" s="64" t="s">
        <v>166</v>
      </c>
      <c r="G70" s="42" t="s">
        <v>226</v>
      </c>
      <c r="H70" s="64" t="s">
        <v>127</v>
      </c>
      <c r="I70" s="67" t="s">
        <v>144</v>
      </c>
      <c r="J70" s="67">
        <v>60</v>
      </c>
      <c r="K70" s="67">
        <v>60</v>
      </c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>
        <v>1063</v>
      </c>
      <c r="AE70" s="64">
        <v>3272</v>
      </c>
      <c r="AF70" s="64">
        <v>23140</v>
      </c>
      <c r="AG70" s="64" t="s">
        <v>149</v>
      </c>
      <c r="AH70" s="71" t="s">
        <v>310</v>
      </c>
      <c r="AI70" s="66"/>
    </row>
    <row r="71" spans="1:39" ht="62.25" customHeight="1">
      <c r="A71" s="121" t="s">
        <v>209</v>
      </c>
      <c r="B71" s="71" t="s">
        <v>311</v>
      </c>
      <c r="C71" s="118" t="s">
        <v>355</v>
      </c>
      <c r="D71" s="67" t="s">
        <v>129</v>
      </c>
      <c r="E71" s="67" t="s">
        <v>153</v>
      </c>
      <c r="F71" s="64" t="s">
        <v>166</v>
      </c>
      <c r="G71" s="45" t="s">
        <v>224</v>
      </c>
      <c r="H71" s="64" t="s">
        <v>127</v>
      </c>
      <c r="I71" s="67" t="s">
        <v>144</v>
      </c>
      <c r="J71" s="67">
        <v>119.5</v>
      </c>
      <c r="K71" s="67">
        <v>119.5</v>
      </c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7">
        <v>83</v>
      </c>
      <c r="AE71" s="67">
        <v>281</v>
      </c>
      <c r="AF71" s="67">
        <v>3030</v>
      </c>
      <c r="AG71" s="64" t="s">
        <v>149</v>
      </c>
      <c r="AH71" s="71" t="s">
        <v>312</v>
      </c>
      <c r="AI71" s="66"/>
    </row>
    <row r="72" spans="1:39" ht="55.5" customHeight="1">
      <c r="A72" s="61" t="s">
        <v>210</v>
      </c>
      <c r="B72" s="72" t="s">
        <v>313</v>
      </c>
      <c r="C72" s="73" t="s">
        <v>354</v>
      </c>
      <c r="D72" s="77" t="s">
        <v>132</v>
      </c>
      <c r="E72" s="77" t="s">
        <v>178</v>
      </c>
      <c r="F72" s="77" t="s">
        <v>166</v>
      </c>
      <c r="G72" s="42" t="s">
        <v>224</v>
      </c>
      <c r="H72" s="64" t="s">
        <v>127</v>
      </c>
      <c r="I72" s="67" t="s">
        <v>144</v>
      </c>
      <c r="J72" s="67">
        <v>85</v>
      </c>
      <c r="K72" s="67">
        <v>85</v>
      </c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77">
        <v>112</v>
      </c>
      <c r="AE72" s="77">
        <v>300</v>
      </c>
      <c r="AF72" s="77">
        <v>2634</v>
      </c>
      <c r="AG72" s="64" t="s">
        <v>149</v>
      </c>
      <c r="AH72" s="71" t="s">
        <v>314</v>
      </c>
      <c r="AI72" s="66"/>
      <c r="AJ72" s="37"/>
      <c r="AK72" s="34"/>
      <c r="AL72" s="34"/>
      <c r="AM72" s="35">
        <v>566</v>
      </c>
    </row>
    <row r="73" spans="1:39" ht="96.75" customHeight="1">
      <c r="A73" s="121" t="s">
        <v>211</v>
      </c>
      <c r="B73" s="62" t="s">
        <v>315</v>
      </c>
      <c r="C73" s="63" t="s">
        <v>316</v>
      </c>
      <c r="D73" s="64" t="s">
        <v>168</v>
      </c>
      <c r="E73" s="64" t="s">
        <v>183</v>
      </c>
      <c r="F73" s="77" t="s">
        <v>166</v>
      </c>
      <c r="G73" s="45" t="s">
        <v>224</v>
      </c>
      <c r="H73" s="64" t="s">
        <v>127</v>
      </c>
      <c r="I73" s="67" t="s">
        <v>144</v>
      </c>
      <c r="J73" s="67">
        <v>120</v>
      </c>
      <c r="K73" s="67">
        <v>120</v>
      </c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>
        <v>28</v>
      </c>
      <c r="AE73" s="64">
        <v>84</v>
      </c>
      <c r="AF73" s="64">
        <v>3240</v>
      </c>
      <c r="AG73" s="64" t="s">
        <v>149</v>
      </c>
      <c r="AH73" s="71" t="s">
        <v>317</v>
      </c>
      <c r="AI73" s="89"/>
    </row>
    <row r="74" spans="1:39" ht="67.5" customHeight="1">
      <c r="A74" s="61" t="s">
        <v>212</v>
      </c>
      <c r="B74" s="62" t="s">
        <v>318</v>
      </c>
      <c r="C74" s="63" t="s">
        <v>353</v>
      </c>
      <c r="D74" s="64" t="s">
        <v>126</v>
      </c>
      <c r="E74" s="64" t="s">
        <v>184</v>
      </c>
      <c r="F74" s="90" t="s">
        <v>166</v>
      </c>
      <c r="G74" s="42" t="s">
        <v>224</v>
      </c>
      <c r="H74" s="64" t="s">
        <v>127</v>
      </c>
      <c r="I74" s="67" t="s">
        <v>144</v>
      </c>
      <c r="J74" s="67">
        <v>95</v>
      </c>
      <c r="K74" s="67">
        <v>95</v>
      </c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>
        <v>75</v>
      </c>
      <c r="AE74" s="45">
        <v>283</v>
      </c>
      <c r="AF74" s="45">
        <v>3329</v>
      </c>
      <c r="AG74" s="64" t="s">
        <v>149</v>
      </c>
      <c r="AH74" s="71" t="s">
        <v>319</v>
      </c>
      <c r="AI74" s="66"/>
    </row>
  </sheetData>
  <mergeCells count="27">
    <mergeCell ref="A2:AH2"/>
    <mergeCell ref="D3:E3"/>
    <mergeCell ref="J3:W3"/>
    <mergeCell ref="AL3:AO3"/>
    <mergeCell ref="K4:O4"/>
    <mergeCell ref="P4:W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F3:AF5"/>
    <mergeCell ref="AG3:AG5"/>
    <mergeCell ref="AH3:AH5"/>
    <mergeCell ref="AI3:AI5"/>
    <mergeCell ref="AD3:AE4"/>
  </mergeCells>
  <phoneticPr fontId="23" type="noConversion"/>
  <dataValidations count="7">
    <dataValidation type="list" allowBlank="1" showInputMessage="1" showErrorMessage="1" sqref="X67:X1048576 X2 X23 X6:X8 X39">
      <formula1>$AN$4:$AN$5</formula1>
    </dataValidation>
    <dataValidation type="list" allowBlank="1" showInputMessage="1" showErrorMessage="1" sqref="E64 F57:F63 F66:F1048576 F6:F15 F2 F23:F44">
      <formula1>$AM$4:$AM$7</formula1>
    </dataValidation>
    <dataValidation type="list" allowBlank="1" showInputMessage="1" showErrorMessage="1" sqref="X58:X66 X38">
      <formula1>#REF!</formula1>
    </dataValidation>
    <dataValidation type="list" allowBlank="1" showInputMessage="1" showErrorMessage="1" sqref="F45:F56">
      <formula1>$AM$3:$AM$6</formula1>
    </dataValidation>
    <dataValidation type="list" allowBlank="1" showInputMessage="1" showErrorMessage="1" sqref="X40:X57">
      <formula1>$AN$3:$AN$4</formula1>
    </dataValidation>
    <dataValidation type="list" allowBlank="1" showInputMessage="1" showErrorMessage="1" sqref="F16:F22">
      <formula1>$AM$3:$AM$5</formula1>
    </dataValidation>
    <dataValidation type="list" allowBlank="1" showInputMessage="1" showErrorMessage="1" sqref="Y2:AC2 Y6:AC1048576">
      <formula1>$AO$4:$AO$5</formula1>
    </dataValidation>
  </dataValidations>
  <pageMargins left="0.47244094488188981" right="0.27559055118110237" top="0.59055118110236227" bottom="0.59055118110236227" header="0.51181102362204722" footer="0.51181102362204722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项目库汇总表</vt:lpstr>
      <vt:lpstr>项目库明细表</vt:lpstr>
      <vt:lpstr>项目库汇总表!Print_Titles</vt:lpstr>
      <vt:lpstr>项目库明细表!Print_Titles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Administrator</cp:lastModifiedBy>
  <cp:lastPrinted>2021-10-29T08:16:29Z</cp:lastPrinted>
  <dcterms:created xsi:type="dcterms:W3CDTF">2019-07-20T09:28:00Z</dcterms:created>
  <dcterms:modified xsi:type="dcterms:W3CDTF">2021-11-01T00:45:48Z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