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30" windowHeight="9360" activeTab="1"/>
  </bookViews>
  <sheets>
    <sheet name="项目库汇总表" sheetId="21" r:id="rId1"/>
    <sheet name="项目库明细表" sheetId="20" r:id="rId2"/>
  </sheets>
  <definedNames>
    <definedName name="_xlnm._FilterDatabase" localSheetId="1" hidden="1">项目库明细表!$A$5:$AH$27</definedName>
    <definedName name="_xlnm.Print_Titles" localSheetId="0">项目库汇总表!$4:$5</definedName>
    <definedName name="_xlnm.Print_Titles" localSheetId="1">项目库明细表!$3:$5</definedName>
  </definedNames>
  <calcPr calcId="125725"/>
</workbook>
</file>

<file path=xl/calcChain.xml><?xml version="1.0" encoding="utf-8"?>
<calcChain xmlns="http://schemas.openxmlformats.org/spreadsheetml/2006/main">
  <c r="M59" i="21"/>
  <c r="L59"/>
  <c r="K59"/>
  <c r="J59"/>
  <c r="I59"/>
  <c r="H59"/>
  <c r="G59"/>
  <c r="F59"/>
  <c r="E59"/>
  <c r="D59"/>
  <c r="C59"/>
  <c r="D58"/>
  <c r="M52"/>
  <c r="L52"/>
  <c r="K52"/>
  <c r="J52"/>
  <c r="I52"/>
  <c r="H52"/>
  <c r="G52"/>
  <c r="F52"/>
  <c r="E52"/>
  <c r="D52"/>
  <c r="C52"/>
  <c r="D51"/>
  <c r="D50"/>
  <c r="D48"/>
  <c r="D47"/>
  <c r="M46"/>
  <c r="L46"/>
  <c r="K46"/>
  <c r="J46"/>
  <c r="I46"/>
  <c r="H46"/>
  <c r="G46"/>
  <c r="F46"/>
  <c r="E46"/>
  <c r="D46"/>
  <c r="C46"/>
  <c r="D44"/>
  <c r="M42"/>
  <c r="L42"/>
  <c r="K42"/>
  <c r="J42"/>
  <c r="I42"/>
  <c r="H42"/>
  <c r="G42"/>
  <c r="F42"/>
  <c r="E42"/>
  <c r="D42"/>
  <c r="C42"/>
  <c r="M36"/>
  <c r="L36"/>
  <c r="K36"/>
  <c r="J36"/>
  <c r="I36"/>
  <c r="H36"/>
  <c r="G36"/>
  <c r="F36"/>
  <c r="E36"/>
  <c r="D36"/>
  <c r="C36"/>
  <c r="M34"/>
  <c r="L34"/>
  <c r="K34"/>
  <c r="J34"/>
  <c r="I34"/>
  <c r="H34"/>
  <c r="G34"/>
  <c r="F34"/>
  <c r="E34"/>
  <c r="D34"/>
  <c r="C34"/>
  <c r="D30"/>
  <c r="D29"/>
  <c r="D28"/>
  <c r="M27"/>
  <c r="L27"/>
  <c r="K27"/>
  <c r="J27"/>
  <c r="I27"/>
  <c r="H27"/>
  <c r="G27"/>
  <c r="F27"/>
  <c r="E27"/>
  <c r="D27"/>
  <c r="C27"/>
  <c r="D26"/>
  <c r="M23"/>
  <c r="L23"/>
  <c r="K23"/>
  <c r="J23"/>
  <c r="I23"/>
  <c r="H23"/>
  <c r="G23"/>
  <c r="F23"/>
  <c r="E23"/>
  <c r="D23"/>
  <c r="C23"/>
  <c r="D22"/>
  <c r="M21"/>
  <c r="L21"/>
  <c r="K21"/>
  <c r="J21"/>
  <c r="I21"/>
  <c r="H21"/>
  <c r="G21"/>
  <c r="F21"/>
  <c r="E21"/>
  <c r="D21"/>
  <c r="C21"/>
  <c r="M18"/>
  <c r="L18"/>
  <c r="K18"/>
  <c r="J18"/>
  <c r="I18"/>
  <c r="H18"/>
  <c r="G18"/>
  <c r="F18"/>
  <c r="E18"/>
  <c r="D18"/>
  <c r="C18"/>
  <c r="D17"/>
  <c r="D16"/>
  <c r="D15"/>
  <c r="D14"/>
  <c r="M13"/>
  <c r="L13"/>
  <c r="K13"/>
  <c r="J13"/>
  <c r="I13"/>
  <c r="H13"/>
  <c r="G13"/>
  <c r="F13"/>
  <c r="E13"/>
  <c r="D13"/>
  <c r="C13"/>
  <c r="D11"/>
  <c r="M7"/>
  <c r="L7"/>
  <c r="K7"/>
  <c r="J7"/>
  <c r="I7"/>
  <c r="H7"/>
  <c r="G7"/>
  <c r="F7"/>
  <c r="E7"/>
  <c r="D7"/>
  <c r="C7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<sst xmlns="http://schemas.openxmlformats.org/spreadsheetml/2006/main" count="460" uniqueCount="214">
  <si>
    <t>附件1</t>
  </si>
  <si>
    <r>
      <rPr>
        <sz val="20"/>
        <color theme="1"/>
        <rFont val="方正小标宋简体"/>
        <family val="4"/>
        <charset val="134"/>
      </rPr>
      <t xml:space="preserve">眉县 </t>
    </r>
    <r>
      <rPr>
        <u/>
        <sz val="20"/>
        <color theme="1"/>
        <rFont val="方正小标宋简体"/>
        <family val="4"/>
        <charset val="134"/>
      </rPr>
      <t xml:space="preserve">  2021  </t>
    </r>
    <r>
      <rPr>
        <sz val="20"/>
        <color theme="1"/>
        <rFont val="方正小标宋简体"/>
        <family val="4"/>
        <charset val="134"/>
      </rPr>
      <t>年度巩固拓展脱贫攻坚成果和乡村振兴项目库汇总表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</si>
  <si>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</si>
  <si>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</si>
  <si>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</si>
  <si>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</si>
  <si>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</si>
  <si>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</si>
  <si>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</si>
  <si>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</si>
  <si>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</si>
  <si>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</si>
  <si>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</si>
  <si>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</si>
  <si>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</si>
  <si>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</si>
  <si>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</si>
  <si>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</si>
  <si>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</si>
  <si>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</si>
  <si>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</si>
  <si>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</si>
  <si>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</si>
  <si>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</si>
  <si>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</si>
  <si>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</si>
  <si>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</si>
  <si>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</si>
  <si>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</si>
  <si>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</si>
  <si>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</si>
  <si>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</si>
  <si>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</si>
  <si>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</si>
  <si>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</si>
  <si>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</si>
  <si>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</si>
  <si>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</si>
  <si>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</si>
  <si>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</si>
  <si>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</si>
  <si>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</si>
  <si>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</si>
  <si>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</si>
  <si>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</si>
  <si>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</si>
  <si>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</si>
  <si>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</si>
  <si>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</si>
  <si>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</si>
  <si>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</si>
  <si>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</si>
  <si>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</si>
  <si>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</si>
  <si>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</si>
  <si>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</si>
  <si>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</si>
  <si>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</si>
  <si>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</si>
  <si>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</si>
  <si>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</si>
  <si>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</si>
  <si>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</si>
  <si>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</si>
  <si>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</si>
  <si>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</si>
  <si>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</si>
  <si>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</si>
  <si>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</si>
  <si>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</si>
  <si>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</si>
  <si>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</si>
  <si>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</si>
  <si>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</si>
  <si>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</si>
  <si>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</si>
  <si>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sz val="28"/>
        <color theme="1"/>
        <rFont val="方正小标宋简体"/>
        <family val="4"/>
        <charset val="134"/>
      </rPr>
      <t xml:space="preserve">眉县 </t>
    </r>
    <r>
      <rPr>
        <u/>
        <sz val="28"/>
        <color theme="1"/>
        <rFont val="方正小标宋简体"/>
        <family val="4"/>
        <charset val="134"/>
      </rPr>
      <t xml:space="preserve">  2021  </t>
    </r>
    <r>
      <rPr>
        <sz val="28"/>
        <color theme="1"/>
        <rFont val="方正小标宋简体"/>
        <family val="4"/>
        <charset val="134"/>
      </rPr>
      <t>年度巩固拓展脱贫攻坚成果和乡村振兴项目库明细表</t>
    </r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</si>
  <si>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</si>
  <si>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</si>
  <si>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</si>
  <si>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</si>
  <si>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</si>
  <si>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</si>
  <si>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</si>
  <si>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</si>
  <si>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</si>
  <si>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</si>
  <si>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</si>
  <si>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</si>
  <si>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</si>
  <si>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</si>
  <si>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</si>
  <si>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</si>
  <si>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</si>
  <si>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</si>
  <si>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</si>
  <si>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</si>
  <si>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</si>
  <si>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</si>
  <si>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其中：财政专项扶贫资金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</si>
  <si>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</si>
  <si>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</si>
  <si>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</si>
  <si>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</si>
  <si>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</si>
  <si>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</si>
  <si>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</si>
  <si>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</si>
  <si>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</si>
  <si>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</si>
  <si>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</si>
  <si>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</si>
  <si>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</si>
  <si>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</si>
  <si>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</si>
  <si>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</si>
  <si>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</si>
  <si>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</si>
  <si>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常兴镇</t>
  </si>
  <si>
    <t>县农业农村局</t>
  </si>
  <si>
    <t>张亮</t>
  </si>
  <si>
    <t>0917—5548159</t>
  </si>
  <si>
    <t>自主发展产业脱贫</t>
  </si>
  <si>
    <t>槐芽镇</t>
  </si>
  <si>
    <t>金渠镇</t>
  </si>
  <si>
    <t>首善街办</t>
  </si>
  <si>
    <t>横渠镇</t>
  </si>
  <si>
    <t>齐镇</t>
  </si>
  <si>
    <t>汤峪镇</t>
  </si>
  <si>
    <t>营头镇</t>
  </si>
  <si>
    <t>眉县首善街道葫芦峪村2021年猕猴桃示范园“四改五提升”建设项目</t>
  </si>
  <si>
    <t>猕猴桃果园高接换头39.09亩，实施水肥一体化建设206.48亩，土壤测定206.48亩，土壤改良206.48亩。</t>
  </si>
  <si>
    <t>葫芦峪村</t>
  </si>
  <si>
    <t>通过项目实施提高68户群众产业作务水平，增加产业收入。</t>
  </si>
  <si>
    <t>眉县金渠镇田家寨村2021年猕猴桃示范园“四改五提升”建设项目</t>
  </si>
  <si>
    <t>猕猴桃果园高接换头150亩，实施水肥一体化建设200亩，土壤测定200亩，土壤改良200亩。</t>
  </si>
  <si>
    <t>田家寨村</t>
  </si>
  <si>
    <t>通过项目实施提高60户群众产业作务水平，增加产业收入。</t>
  </si>
  <si>
    <t>眉县营头镇第二坡村2021年猕猴桃示范园“四改五提升”建设项目</t>
  </si>
  <si>
    <t>猕猴桃果园高接换头11.4亩，实施水肥一体化建设200亩，土壤测定200亩，土壤改良200亩。</t>
  </si>
  <si>
    <t>第二坡村</t>
  </si>
  <si>
    <t>通过项目实施提高101户群众产业作务水平，增加产业收入。</t>
  </si>
  <si>
    <t>眉县常兴镇北渭村2021年猕猴桃示范园“四改五提升”建设项目</t>
  </si>
  <si>
    <t>猕猴桃果园实施水肥一体化建设200亩，土壤测定200亩，土壤改良200亩。</t>
  </si>
  <si>
    <t>北渭村</t>
  </si>
  <si>
    <t>通过项目实施提高127户群众产业作务水平，增加产业收入。</t>
  </si>
  <si>
    <t>眉县齐镇齐镇村2021年猕猴桃示范园“四改五提升”建设项目</t>
  </si>
  <si>
    <t>猕猴桃果园高接换头11亩，实施水肥一体化建设200亩，土壤测定200亩，土壤改良200亩。</t>
  </si>
  <si>
    <t>齐镇村</t>
  </si>
  <si>
    <t>通过项目实施提高86户群众产业作务水平，增加产业收入。</t>
  </si>
  <si>
    <t>眉县横渠镇李魏村2021年猕猴桃示范园“四改五提升”建设项目</t>
  </si>
  <si>
    <t>猕猴桃果园高接换头10亩，实施水肥一体化204亩，土壤测定204亩，土壤改良204亩。</t>
  </si>
  <si>
    <t>李魏村</t>
  </si>
  <si>
    <t>眉县汤峪镇屯庄村2021年猕猴桃示范园“四改五提升”建设项目</t>
  </si>
  <si>
    <t>猕猴桃果园高接换头5亩，实施水肥一体化建设200亩，土壤测定200亩，土壤改良200亩。</t>
  </si>
  <si>
    <t>屯庄村</t>
  </si>
  <si>
    <t>通过项目实施提高128户群众产业作务水平，增加产业收入。</t>
  </si>
  <si>
    <t>眉县槐芽镇肖里沟村2021年猕猴桃示范园“四改五提升”建设项目</t>
  </si>
  <si>
    <t>猕猴桃果园高接换头10亩，实施水肥一体化建设202.24亩，土壤测定202.24亩，土壤改良202.24亩。</t>
  </si>
  <si>
    <t>肖里沟村</t>
  </si>
  <si>
    <t>通过项目实施提高87户群众产业作务水平，增加产业收入。</t>
  </si>
  <si>
    <t>0917-5548159</t>
  </si>
  <si>
    <t>资产收益扶贫</t>
  </si>
  <si>
    <t>眉县齐镇齐西村2021年壮大村级集体经济项目</t>
  </si>
  <si>
    <t>新建占地2000平方米果蔬包装厂1座（新建钢构厂房300平方米，生产车间300平方米，配套硬化场地1300平方米等；购置全自动泡塑成型机、间歇式预发机、干燥机、FC-75加长水果网套机4台等）。</t>
  </si>
  <si>
    <t>齐西村</t>
  </si>
  <si>
    <t>234</t>
  </si>
  <si>
    <t>2609</t>
  </si>
  <si>
    <t>通过项目实施发展壮大村级集体经济，带动93户贫困户增收。</t>
  </si>
  <si>
    <t>眉县首善街办岳北村2021年壮大村级集体经济项目</t>
  </si>
  <si>
    <t>新建单体库容75吨冷库2座，安装冷风机、智能机、风幕机、配电柜等配套设备2套，新建500平方米钢结构仓库1座；购置分拣线1条，塑料周转筐8000个，木质托盘200个等。</t>
  </si>
  <si>
    <t>岳北村</t>
  </si>
  <si>
    <t>通过项目实施发展壮大村级集体经济，带动146户贫困户增收。</t>
  </si>
  <si>
    <t>新建单体库容75吨冷库4座，安装冷风机、智能机、风幕机、配电柜等配套设备4套，购置塑料周转筐16000个，木质托盘400个等。</t>
  </si>
  <si>
    <t>河祁村</t>
  </si>
  <si>
    <t>眉县常兴镇河祁村2021年壮大村级集体经济项目（冷库）</t>
  </si>
  <si>
    <t>新建单体库容50吨冷库2座，安装冷风机、智能机、风幕机、配电柜等配套设备2套，购置塑料周转筐5600个，木质托盘140个等。</t>
  </si>
  <si>
    <t>通过项目实施发展壮大村级集体经济，带动114户贫困户增收。</t>
  </si>
  <si>
    <t>眉县常兴镇北塬村2021年壮大村级集体经济项目</t>
  </si>
  <si>
    <t>新建小麦堆放仓库400平方米，新建厂房300平方米，购置面粉生产全套设备1套，安装30吨地磅1个，购置30型装载机1台等，建成年产30万斤面粉厂一座。</t>
  </si>
  <si>
    <t>北塬村</t>
  </si>
  <si>
    <t>通过项目实施发展壮大村级集体经济，带动79户贫困户增收。</t>
  </si>
  <si>
    <t>眉县槐芽镇肖里沟村2021年壮大村级集体经济项目</t>
  </si>
  <si>
    <t>通过项目实施发展壮大村级集体经济，带动71户贫困户增收。</t>
  </si>
  <si>
    <t>新建钢结构生产车间500平方米，购置烘箱80套，打花机3台，提粉机2台等花粉生产设备。</t>
  </si>
  <si>
    <t>眉县金渠镇年第村2021年壮大村级集体经济项目</t>
  </si>
  <si>
    <t>年第村</t>
  </si>
  <si>
    <t>通过项目实施发展壮大村级集体经济，带动105户贫困户增收。</t>
  </si>
  <si>
    <t>眉县横渠镇万家塬村2021年壮大村级集体经济项目</t>
  </si>
  <si>
    <t>新建钢结构厂房500平方米，新建单体库容50吨冷库2座，安装冷风机、智能机、风幕机、配电柜等配套设备2套，购置塑料周转筐5600个，木质托盘140个，猕猴桃分拣线1条。</t>
  </si>
  <si>
    <t>万家塬村</t>
  </si>
  <si>
    <t>通过项目实施发展壮大村级集体经济，带动137户贫困户增收。</t>
  </si>
  <si>
    <t>眉县汤峪镇屯庄村2021年壮大村级集体经济项目</t>
  </si>
  <si>
    <t>购置猕猴桃自动分拣线1条等。</t>
  </si>
  <si>
    <t>眉县汤峪镇屈刘堡村2021年壮大村级集体经济项目</t>
  </si>
  <si>
    <t>屈刘堡村</t>
  </si>
  <si>
    <t>0917—5548613</t>
  </si>
  <si>
    <t>横渠镇文谢村壮大村级集体经济项目</t>
  </si>
  <si>
    <t>硬化场地1200平方米，建设钢构库房349平方米、电商中心119.7平方米、农资超市126平方米，购买农资配送车1辆。</t>
  </si>
  <si>
    <t>文谢村</t>
  </si>
  <si>
    <t>增加集体经济收入渠道，带动65户脱贫户增收</t>
  </si>
  <si>
    <t>金渠镇范家寨村壮大村级集体经济项目</t>
  </si>
  <si>
    <t>新建占地500平方米猕猴桃花粉加工厂一座，购置烘箱60套，打花机3台，提粉机2台等花粉生产设备，配套检测化验、储藏设备各一套。</t>
  </si>
  <si>
    <t>范家寨村</t>
  </si>
  <si>
    <t>增加集体经济收入渠道，带动103户脱贫户增收</t>
  </si>
  <si>
    <t>汤峪镇四村联建冷库配套项目</t>
  </si>
  <si>
    <t>四村联建冷库购置果筐40000个，托盘800个。</t>
  </si>
  <si>
    <t>羊讲村</t>
  </si>
  <si>
    <t>3500</t>
  </si>
  <si>
    <t>增加集体经济收入渠道，带动3500户脱贫户增收</t>
  </si>
  <si>
    <t>营头镇万霞村壮大村级集体经济项目</t>
  </si>
  <si>
    <t>新建1300平方米自动笼养鸡舍钢构厂房，建设80立方米粪污无害化处理池，建设消毒室、仓库等3间彩钢房共60平方米，安装鸡笼3600个、上料机1套、节能取暖设备1套等。</t>
  </si>
  <si>
    <t>万霞村</t>
  </si>
  <si>
    <t>增加集体经济收入渠道，带动199户脱贫户增收</t>
  </si>
</sst>
</file>

<file path=xl/styles.xml><?xml version="1.0" encoding="utf-8"?>
<styleSheet xmlns="http://schemas.openxmlformats.org/spreadsheetml/2006/main">
  <fonts count="24">
    <font>
      <sz val="11"/>
      <color theme="1"/>
      <name val="等线"/>
      <charset val="134"/>
      <scheme val="minor"/>
    </font>
    <font>
      <sz val="12"/>
      <color theme="1"/>
      <name val="Arial"/>
      <family val="2"/>
    </font>
    <font>
      <sz val="12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0"/>
      <color theme="1"/>
      <name val="仿宋_GB2312"/>
      <family val="3"/>
      <charset val="134"/>
    </font>
    <font>
      <sz val="16"/>
      <color theme="1"/>
      <name val="宋体"/>
      <family val="3"/>
      <charset val="134"/>
    </font>
    <font>
      <sz val="28"/>
      <color theme="1"/>
      <name val="方正小标宋简体"/>
      <family val="4"/>
      <charset val="134"/>
    </font>
    <font>
      <b/>
      <sz val="14"/>
      <color theme="1"/>
      <name val="仿宋"/>
      <family val="3"/>
      <charset val="134"/>
    </font>
    <font>
      <sz val="10"/>
      <name val="仿宋_GB2312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黑体"/>
      <family val="3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family val="4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u/>
      <sz val="28"/>
      <color theme="1"/>
      <name val="方正小标宋简体"/>
      <family val="4"/>
      <charset val="134"/>
    </font>
    <font>
      <u/>
      <sz val="20"/>
      <color theme="1"/>
      <name val="方正小标宋简体"/>
      <family val="4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2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Border="1">
      <alignment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workbookViewId="0">
      <selection activeCell="D58" sqref="D58"/>
    </sheetView>
  </sheetViews>
  <sheetFormatPr defaultColWidth="9" defaultRowHeight="13.5"/>
  <cols>
    <col min="1" max="1" width="3" style="34" customWidth="1"/>
    <col min="2" max="2" width="18.375" customWidth="1"/>
    <col min="3" max="3" width="9" customWidth="1"/>
    <col min="4" max="5" width="9.625" customWidth="1"/>
    <col min="6" max="6" width="9.625" style="35" customWidth="1"/>
    <col min="7" max="13" width="9.625" customWidth="1"/>
  </cols>
  <sheetData>
    <row r="1" spans="1:13" ht="20.25" customHeight="1">
      <c r="A1" s="34" t="s">
        <v>0</v>
      </c>
    </row>
    <row r="2" spans="1:13" ht="42" customHeight="1">
      <c r="A2" s="54" t="s">
        <v>1</v>
      </c>
      <c r="B2" s="54"/>
      <c r="C2" s="54"/>
      <c r="D2" s="54"/>
      <c r="E2" s="54"/>
      <c r="F2" s="55"/>
      <c r="G2" s="54"/>
      <c r="H2" s="54"/>
      <c r="I2" s="54"/>
      <c r="J2" s="54"/>
      <c r="K2" s="54"/>
      <c r="L2" s="54"/>
      <c r="M2" s="54"/>
    </row>
    <row r="3" spans="1:13" ht="26.1" customHeight="1">
      <c r="A3" s="56" t="s">
        <v>2</v>
      </c>
      <c r="B3" s="56"/>
      <c r="C3" s="36"/>
      <c r="D3" s="36"/>
      <c r="E3" s="36"/>
      <c r="F3" s="37"/>
      <c r="G3" s="36"/>
      <c r="H3" s="36"/>
      <c r="I3" s="36"/>
      <c r="J3" s="36"/>
      <c r="K3" s="36"/>
      <c r="L3" s="36"/>
      <c r="M3" s="36"/>
    </row>
    <row r="4" spans="1:13" s="30" customFormat="1" ht="23.1" customHeight="1">
      <c r="A4" s="61" t="s">
        <v>3</v>
      </c>
      <c r="B4" s="63" t="s">
        <v>4</v>
      </c>
      <c r="C4" s="65" t="s">
        <v>5</v>
      </c>
      <c r="D4" s="57" t="s">
        <v>6</v>
      </c>
      <c r="E4" s="58"/>
      <c r="F4" s="59"/>
      <c r="G4" s="58"/>
      <c r="H4" s="58"/>
      <c r="I4" s="58"/>
      <c r="J4" s="58"/>
      <c r="K4" s="58"/>
      <c r="L4" s="58"/>
      <c r="M4" s="60"/>
    </row>
    <row r="5" spans="1:13" s="31" customFormat="1" ht="37.5" customHeight="1">
      <c r="A5" s="62"/>
      <c r="B5" s="64"/>
      <c r="C5" s="66"/>
      <c r="D5" s="38" t="s">
        <v>7</v>
      </c>
      <c r="E5" s="39" t="s">
        <v>8</v>
      </c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0" t="s">
        <v>15</v>
      </c>
      <c r="M5" s="40" t="s">
        <v>16</v>
      </c>
    </row>
    <row r="6" spans="1:13" ht="21.95" customHeight="1">
      <c r="A6" s="41"/>
      <c r="B6" s="42" t="s">
        <v>17</v>
      </c>
      <c r="C6" s="43">
        <f>C7+C13+C18+C21+C23+C27+C34+C36+C42+C46+C52+C59+C64</f>
        <v>224</v>
      </c>
      <c r="D6" s="43">
        <f>D7+D13+D18+D21+D23+D27+D34+D36+D42+D46+D52+D59+D64</f>
        <v>23369.956999999999</v>
      </c>
      <c r="E6" s="43">
        <f t="shared" ref="E6:M6" si="0">E7+E13+E18+E21+E23+E27+E34+E36+E42+E46+E52+E59+E64</f>
        <v>12988.256600000001</v>
      </c>
      <c r="F6" s="43">
        <f t="shared" si="0"/>
        <v>10356.7004</v>
      </c>
      <c r="G6" s="43">
        <f t="shared" si="0"/>
        <v>0</v>
      </c>
      <c r="H6" s="43">
        <f t="shared" si="0"/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25</v>
      </c>
    </row>
    <row r="7" spans="1:13" s="32" customFormat="1" ht="21.95" customHeight="1">
      <c r="A7" s="41">
        <v>1</v>
      </c>
      <c r="B7" s="44" t="s">
        <v>18</v>
      </c>
      <c r="C7" s="45">
        <f>C8+C9+C10+C11+C12</f>
        <v>53</v>
      </c>
      <c r="D7" s="45">
        <f>D8+D9+D10+D11+D12</f>
        <v>4871.1079</v>
      </c>
      <c r="E7" s="45">
        <f>E8+E9+E10+E11+E12</f>
        <v>4862.26</v>
      </c>
      <c r="F7" s="45">
        <f t="shared" ref="F7:M7" si="1">F8+F9+F10+F11+F12</f>
        <v>8.8478999999999992</v>
      </c>
      <c r="G7" s="45">
        <f t="shared" si="1"/>
        <v>0</v>
      </c>
      <c r="H7" s="45">
        <f t="shared" si="1"/>
        <v>0</v>
      </c>
      <c r="I7" s="45">
        <f t="shared" si="1"/>
        <v>0</v>
      </c>
      <c r="J7" s="45">
        <f t="shared" si="1"/>
        <v>0</v>
      </c>
      <c r="K7" s="45">
        <f t="shared" si="1"/>
        <v>0</v>
      </c>
      <c r="L7" s="45">
        <f t="shared" si="1"/>
        <v>0</v>
      </c>
      <c r="M7" s="45">
        <f t="shared" si="1"/>
        <v>0</v>
      </c>
    </row>
    <row r="8" spans="1:13" ht="21.95" customHeight="1">
      <c r="A8" s="41">
        <v>2</v>
      </c>
      <c r="B8" s="46" t="s">
        <v>19</v>
      </c>
      <c r="C8" s="43">
        <v>16</v>
      </c>
      <c r="D8" s="43">
        <v>1201.26</v>
      </c>
      <c r="E8" s="43">
        <v>1201.26</v>
      </c>
      <c r="F8" s="47"/>
      <c r="G8" s="43"/>
      <c r="H8" s="43"/>
      <c r="I8" s="43"/>
      <c r="J8" s="43"/>
      <c r="K8" s="43"/>
      <c r="L8" s="43"/>
      <c r="M8" s="43"/>
    </row>
    <row r="9" spans="1:13" ht="21.95" customHeight="1">
      <c r="A9" s="41">
        <v>3</v>
      </c>
      <c r="B9" s="48" t="s">
        <v>20</v>
      </c>
      <c r="C9" s="43"/>
      <c r="D9" s="43"/>
      <c r="E9" s="43"/>
      <c r="F9" s="47"/>
      <c r="G9" s="43"/>
      <c r="H9" s="43"/>
      <c r="I9" s="43"/>
      <c r="J9" s="43"/>
      <c r="K9" s="43"/>
      <c r="L9" s="43"/>
      <c r="M9" s="43"/>
    </row>
    <row r="10" spans="1:13" ht="21.95" customHeight="1">
      <c r="A10" s="41">
        <v>4</v>
      </c>
      <c r="B10" s="48" t="s">
        <v>21</v>
      </c>
      <c r="C10" s="43"/>
      <c r="D10" s="43"/>
      <c r="E10" s="43"/>
      <c r="F10" s="47"/>
      <c r="G10" s="43"/>
      <c r="H10" s="43"/>
      <c r="I10" s="43"/>
      <c r="J10" s="43"/>
      <c r="K10" s="43"/>
      <c r="L10" s="43"/>
      <c r="M10" s="43"/>
    </row>
    <row r="11" spans="1:13" ht="21.95" customHeight="1">
      <c r="A11" s="41">
        <v>5</v>
      </c>
      <c r="B11" s="48" t="s">
        <v>22</v>
      </c>
      <c r="C11" s="43">
        <v>1</v>
      </c>
      <c r="D11" s="43">
        <f>SUM(E11:M11)</f>
        <v>8.8478999999999992</v>
      </c>
      <c r="E11" s="43"/>
      <c r="F11" s="47">
        <v>8.8478999999999992</v>
      </c>
      <c r="G11" s="43"/>
      <c r="H11" s="43"/>
      <c r="I11" s="43"/>
      <c r="J11" s="43"/>
      <c r="K11" s="43"/>
      <c r="L11" s="43"/>
      <c r="M11" s="43"/>
    </row>
    <row r="12" spans="1:13" ht="21.95" customHeight="1">
      <c r="A12" s="41">
        <v>6</v>
      </c>
      <c r="B12" s="48" t="s">
        <v>23</v>
      </c>
      <c r="C12" s="43">
        <v>36</v>
      </c>
      <c r="D12" s="43">
        <v>3661</v>
      </c>
      <c r="E12" s="43">
        <v>3661</v>
      </c>
      <c r="F12" s="47"/>
      <c r="G12" s="43"/>
      <c r="H12" s="43"/>
      <c r="I12" s="43"/>
      <c r="J12" s="43"/>
      <c r="K12" s="43"/>
      <c r="L12" s="43"/>
      <c r="M12" s="43"/>
    </row>
    <row r="13" spans="1:13" s="32" customFormat="1" ht="21.95" customHeight="1">
      <c r="A13" s="41">
        <v>7</v>
      </c>
      <c r="B13" s="44" t="s">
        <v>24</v>
      </c>
      <c r="C13" s="45">
        <f>C14+C15+C16+C17</f>
        <v>6</v>
      </c>
      <c r="D13" s="45">
        <f>D14+D15+D16+D17</f>
        <v>118</v>
      </c>
      <c r="E13" s="45">
        <f>E14+E15+E16+E17</f>
        <v>100</v>
      </c>
      <c r="F13" s="45">
        <f t="shared" ref="F13:M13" si="2">F14+F15+F16+F17</f>
        <v>18</v>
      </c>
      <c r="G13" s="45">
        <f t="shared" si="2"/>
        <v>0</v>
      </c>
      <c r="H13" s="45">
        <f t="shared" si="2"/>
        <v>0</v>
      </c>
      <c r="I13" s="45">
        <f t="shared" si="2"/>
        <v>0</v>
      </c>
      <c r="J13" s="45">
        <f t="shared" si="2"/>
        <v>0</v>
      </c>
      <c r="K13" s="45">
        <f t="shared" si="2"/>
        <v>0</v>
      </c>
      <c r="L13" s="45">
        <f t="shared" si="2"/>
        <v>0</v>
      </c>
      <c r="M13" s="45">
        <f t="shared" si="2"/>
        <v>0</v>
      </c>
    </row>
    <row r="14" spans="1:13" ht="21.95" customHeight="1">
      <c r="A14" s="41">
        <v>8</v>
      </c>
      <c r="B14" s="48" t="s">
        <v>25</v>
      </c>
      <c r="C14" s="43">
        <v>1</v>
      </c>
      <c r="D14" s="43">
        <f>SUM(E14:M14)</f>
        <v>2.5</v>
      </c>
      <c r="E14" s="43"/>
      <c r="F14" s="47">
        <v>2.5</v>
      </c>
      <c r="G14" s="43"/>
      <c r="H14" s="43"/>
      <c r="I14" s="43"/>
      <c r="J14" s="43"/>
      <c r="K14" s="43"/>
      <c r="L14" s="43"/>
      <c r="M14" s="43"/>
    </row>
    <row r="15" spans="1:13" ht="21.95" customHeight="1">
      <c r="A15" s="41">
        <v>9</v>
      </c>
      <c r="B15" s="48" t="s">
        <v>26</v>
      </c>
      <c r="C15" s="43">
        <v>1</v>
      </c>
      <c r="D15" s="43">
        <f>SUM(E15:M15)</f>
        <v>2.5</v>
      </c>
      <c r="E15" s="43"/>
      <c r="F15" s="47">
        <v>2.5</v>
      </c>
      <c r="G15" s="43"/>
      <c r="H15" s="43"/>
      <c r="I15" s="43"/>
      <c r="J15" s="43"/>
      <c r="K15" s="43"/>
      <c r="L15" s="43"/>
      <c r="M15" s="43"/>
    </row>
    <row r="16" spans="1:13" ht="21.95" customHeight="1">
      <c r="A16" s="41">
        <v>10</v>
      </c>
      <c r="B16" s="48" t="s">
        <v>27</v>
      </c>
      <c r="C16" s="43">
        <v>1</v>
      </c>
      <c r="D16" s="43">
        <f>SUM(E16:M16)</f>
        <v>6</v>
      </c>
      <c r="E16" s="43"/>
      <c r="F16" s="47">
        <v>6</v>
      </c>
      <c r="G16" s="43"/>
      <c r="H16" s="43"/>
      <c r="I16" s="43"/>
      <c r="J16" s="43"/>
      <c r="K16" s="43"/>
      <c r="L16" s="43"/>
      <c r="M16" s="43"/>
    </row>
    <row r="17" spans="1:13" ht="21.95" customHeight="1">
      <c r="A17" s="41">
        <v>11</v>
      </c>
      <c r="B17" s="48" t="s">
        <v>28</v>
      </c>
      <c r="C17" s="43">
        <v>3</v>
      </c>
      <c r="D17" s="43">
        <f>SUM(E17:M17)</f>
        <v>107</v>
      </c>
      <c r="E17" s="43">
        <v>100</v>
      </c>
      <c r="F17" s="47">
        <v>7</v>
      </c>
      <c r="G17" s="43"/>
      <c r="H17" s="43"/>
      <c r="I17" s="43"/>
      <c r="J17" s="43"/>
      <c r="K17" s="43"/>
      <c r="L17" s="43"/>
      <c r="M17" s="43"/>
    </row>
    <row r="18" spans="1:13" s="32" customFormat="1" ht="21.95" customHeight="1">
      <c r="A18" s="41">
        <v>12</v>
      </c>
      <c r="B18" s="44" t="s">
        <v>29</v>
      </c>
      <c r="C18" s="45">
        <f>C19+C20</f>
        <v>2</v>
      </c>
      <c r="D18" s="45">
        <f>D19+D20</f>
        <v>31.16</v>
      </c>
      <c r="E18" s="45">
        <f>E19+E20</f>
        <v>31.16</v>
      </c>
      <c r="F18" s="45">
        <f t="shared" ref="F18:M18" si="3">F19+F20</f>
        <v>0</v>
      </c>
      <c r="G18" s="45">
        <f t="shared" si="3"/>
        <v>0</v>
      </c>
      <c r="H18" s="45">
        <f t="shared" si="3"/>
        <v>0</v>
      </c>
      <c r="I18" s="45">
        <f t="shared" si="3"/>
        <v>0</v>
      </c>
      <c r="J18" s="45">
        <f t="shared" si="3"/>
        <v>0</v>
      </c>
      <c r="K18" s="45">
        <f t="shared" si="3"/>
        <v>0</v>
      </c>
      <c r="L18" s="45">
        <f t="shared" si="3"/>
        <v>0</v>
      </c>
      <c r="M18" s="45">
        <f t="shared" si="3"/>
        <v>0</v>
      </c>
    </row>
    <row r="19" spans="1:13" ht="21.95" customHeight="1">
      <c r="A19" s="41">
        <v>13</v>
      </c>
      <c r="B19" s="48" t="s">
        <v>30</v>
      </c>
      <c r="C19" s="43">
        <v>2</v>
      </c>
      <c r="D19" s="43">
        <v>31.16</v>
      </c>
      <c r="E19" s="43">
        <v>31.16</v>
      </c>
      <c r="F19" s="47"/>
      <c r="G19" s="43"/>
      <c r="H19" s="43"/>
      <c r="I19" s="43"/>
      <c r="J19" s="43"/>
      <c r="K19" s="43"/>
      <c r="L19" s="43"/>
      <c r="M19" s="43"/>
    </row>
    <row r="20" spans="1:13" ht="21.95" customHeight="1">
      <c r="A20" s="41">
        <v>14</v>
      </c>
      <c r="B20" s="48" t="s">
        <v>31</v>
      </c>
      <c r="C20" s="43"/>
      <c r="D20" s="43"/>
      <c r="E20" s="43"/>
      <c r="F20" s="47"/>
      <c r="G20" s="43"/>
      <c r="H20" s="43"/>
      <c r="I20" s="43"/>
      <c r="J20" s="43"/>
      <c r="K20" s="43"/>
      <c r="L20" s="43"/>
      <c r="M20" s="43"/>
    </row>
    <row r="21" spans="1:13" s="32" customFormat="1" ht="21.95" customHeight="1">
      <c r="A21" s="41">
        <v>15</v>
      </c>
      <c r="B21" s="44" t="s">
        <v>32</v>
      </c>
      <c r="C21" s="45">
        <f>C22</f>
        <v>2</v>
      </c>
      <c r="D21" s="45">
        <f>D22</f>
        <v>894.52</v>
      </c>
      <c r="E21" s="45">
        <f>E22</f>
        <v>125.32</v>
      </c>
      <c r="F21" s="45">
        <f t="shared" ref="F21:M21" si="4">F22</f>
        <v>769.2</v>
      </c>
      <c r="G21" s="45">
        <f t="shared" si="4"/>
        <v>0</v>
      </c>
      <c r="H21" s="45">
        <f t="shared" si="4"/>
        <v>0</v>
      </c>
      <c r="I21" s="45">
        <f t="shared" si="4"/>
        <v>0</v>
      </c>
      <c r="J21" s="45">
        <f t="shared" si="4"/>
        <v>0</v>
      </c>
      <c r="K21" s="45">
        <f t="shared" si="4"/>
        <v>0</v>
      </c>
      <c r="L21" s="45">
        <f t="shared" si="4"/>
        <v>0</v>
      </c>
      <c r="M21" s="45">
        <f t="shared" si="4"/>
        <v>0</v>
      </c>
    </row>
    <row r="22" spans="1:13" ht="21.95" customHeight="1">
      <c r="A22" s="41">
        <v>16</v>
      </c>
      <c r="B22" s="48" t="s">
        <v>33</v>
      </c>
      <c r="C22" s="43">
        <v>2</v>
      </c>
      <c r="D22" s="43">
        <f>SUM(E22:M22)</f>
        <v>894.52</v>
      </c>
      <c r="E22" s="43">
        <v>125.32</v>
      </c>
      <c r="F22" s="47">
        <v>769.2</v>
      </c>
      <c r="G22" s="43"/>
      <c r="H22" s="43"/>
      <c r="I22" s="43"/>
      <c r="J22" s="43"/>
      <c r="K22" s="43"/>
      <c r="L22" s="43"/>
      <c r="M22" s="43"/>
    </row>
    <row r="23" spans="1:13" s="32" customFormat="1" ht="21.95" customHeight="1">
      <c r="A23" s="41">
        <v>17</v>
      </c>
      <c r="B23" s="44" t="s">
        <v>34</v>
      </c>
      <c r="C23" s="45">
        <f>C24+C25+C26</f>
        <v>7</v>
      </c>
      <c r="D23" s="45">
        <f>D24+D25+D26</f>
        <v>713.96249999999998</v>
      </c>
      <c r="E23" s="45">
        <f>E24+E25+E26</f>
        <v>560.1</v>
      </c>
      <c r="F23" s="45">
        <f t="shared" ref="F23:M23" si="5">F24+F25+F26</f>
        <v>153.86250000000001</v>
      </c>
      <c r="G23" s="45">
        <f t="shared" si="5"/>
        <v>0</v>
      </c>
      <c r="H23" s="45">
        <f t="shared" si="5"/>
        <v>0</v>
      </c>
      <c r="I23" s="45">
        <f t="shared" si="5"/>
        <v>0</v>
      </c>
      <c r="J23" s="45">
        <f t="shared" si="5"/>
        <v>0</v>
      </c>
      <c r="K23" s="45">
        <f t="shared" si="5"/>
        <v>0</v>
      </c>
      <c r="L23" s="45">
        <f t="shared" si="5"/>
        <v>0</v>
      </c>
      <c r="M23" s="45">
        <f t="shared" si="5"/>
        <v>0</v>
      </c>
    </row>
    <row r="24" spans="1:13" ht="30" customHeight="1">
      <c r="A24" s="41">
        <v>18</v>
      </c>
      <c r="B24" s="48" t="s">
        <v>35</v>
      </c>
      <c r="C24" s="43">
        <v>3</v>
      </c>
      <c r="D24" s="43">
        <v>560.1</v>
      </c>
      <c r="E24" s="43">
        <v>560.1</v>
      </c>
      <c r="F24" s="47"/>
      <c r="G24" s="43"/>
      <c r="H24" s="43"/>
      <c r="I24" s="43"/>
      <c r="J24" s="43"/>
      <c r="K24" s="43"/>
      <c r="L24" s="43"/>
      <c r="M24" s="43"/>
    </row>
    <row r="25" spans="1:13" ht="32.25" customHeight="1">
      <c r="A25" s="41">
        <v>19</v>
      </c>
      <c r="B25" s="48" t="s">
        <v>36</v>
      </c>
      <c r="C25" s="43"/>
      <c r="D25" s="43"/>
      <c r="E25" s="43"/>
      <c r="F25" s="47"/>
      <c r="G25" s="43"/>
      <c r="H25" s="43"/>
      <c r="I25" s="43"/>
      <c r="J25" s="43"/>
      <c r="K25" s="43"/>
      <c r="L25" s="43"/>
      <c r="M25" s="43"/>
    </row>
    <row r="26" spans="1:13" ht="21.95" customHeight="1">
      <c r="A26" s="41">
        <v>20</v>
      </c>
      <c r="B26" s="49" t="s">
        <v>37</v>
      </c>
      <c r="C26" s="43">
        <v>4</v>
      </c>
      <c r="D26" s="43">
        <f>SUM(E26:M26)</f>
        <v>153.86250000000001</v>
      </c>
      <c r="E26" s="43"/>
      <c r="F26" s="47">
        <v>153.86250000000001</v>
      </c>
      <c r="G26" s="43"/>
      <c r="H26" s="43"/>
      <c r="I26" s="43"/>
      <c r="J26" s="43"/>
      <c r="K26" s="43"/>
      <c r="L26" s="43"/>
      <c r="M26" s="43"/>
    </row>
    <row r="27" spans="1:13" s="32" customFormat="1" ht="21.95" customHeight="1">
      <c r="A27" s="41">
        <v>21</v>
      </c>
      <c r="B27" s="44" t="s">
        <v>38</v>
      </c>
      <c r="C27" s="45">
        <f>C28+C29+C30+C31+C32+C33</f>
        <v>3</v>
      </c>
      <c r="D27" s="45">
        <f>D28+D29+D30+D31+D32+D33</f>
        <v>1586.65</v>
      </c>
      <c r="E27" s="45">
        <f>E28+E29+E30+E31+E32+E33</f>
        <v>0</v>
      </c>
      <c r="F27" s="45">
        <f t="shared" ref="F27:M27" si="6">F28+F29+F30+F31+F32+F33</f>
        <v>1586.65</v>
      </c>
      <c r="G27" s="45">
        <f t="shared" si="6"/>
        <v>0</v>
      </c>
      <c r="H27" s="45">
        <f t="shared" si="6"/>
        <v>0</v>
      </c>
      <c r="I27" s="45">
        <f t="shared" si="6"/>
        <v>0</v>
      </c>
      <c r="J27" s="45">
        <f t="shared" si="6"/>
        <v>0</v>
      </c>
      <c r="K27" s="45">
        <f t="shared" si="6"/>
        <v>0</v>
      </c>
      <c r="L27" s="45">
        <f t="shared" si="6"/>
        <v>0</v>
      </c>
      <c r="M27" s="45">
        <f t="shared" si="6"/>
        <v>0</v>
      </c>
    </row>
    <row r="28" spans="1:13" ht="33.75" customHeight="1">
      <c r="A28" s="41">
        <v>22</v>
      </c>
      <c r="B28" s="48" t="s">
        <v>39</v>
      </c>
      <c r="C28" s="43">
        <v>1</v>
      </c>
      <c r="D28" s="43">
        <f>SUM(E28:M28)</f>
        <v>340.77</v>
      </c>
      <c r="E28" s="43"/>
      <c r="F28" s="47">
        <v>340.77</v>
      </c>
      <c r="G28" s="43"/>
      <c r="H28" s="43"/>
      <c r="I28" s="43"/>
      <c r="J28" s="43"/>
      <c r="K28" s="43"/>
      <c r="L28" s="43"/>
      <c r="M28" s="43"/>
    </row>
    <row r="29" spans="1:13" ht="21.95" customHeight="1">
      <c r="A29" s="41">
        <v>23</v>
      </c>
      <c r="B29" s="48" t="s">
        <v>40</v>
      </c>
      <c r="C29" s="43">
        <v>1</v>
      </c>
      <c r="D29" s="43">
        <f>SUM(E29:M29)</f>
        <v>121.2</v>
      </c>
      <c r="E29" s="43"/>
      <c r="F29" s="47">
        <v>121.2</v>
      </c>
      <c r="G29" s="43"/>
      <c r="H29" s="43"/>
      <c r="I29" s="43"/>
      <c r="J29" s="43"/>
      <c r="K29" s="43"/>
      <c r="L29" s="43"/>
      <c r="M29" s="43"/>
    </row>
    <row r="30" spans="1:13" ht="21.95" customHeight="1">
      <c r="A30" s="41">
        <v>24</v>
      </c>
      <c r="B30" s="49" t="s">
        <v>41</v>
      </c>
      <c r="C30" s="43">
        <v>1</v>
      </c>
      <c r="D30" s="43">
        <f>SUM(E30:M30)</f>
        <v>1124.68</v>
      </c>
      <c r="E30" s="43"/>
      <c r="F30" s="47">
        <v>1124.68</v>
      </c>
      <c r="G30" s="43"/>
      <c r="H30" s="43"/>
      <c r="I30" s="43"/>
      <c r="J30" s="43"/>
      <c r="K30" s="43"/>
      <c r="L30" s="43"/>
      <c r="M30" s="43"/>
    </row>
    <row r="31" spans="1:13" ht="30.75" customHeight="1">
      <c r="A31" s="41">
        <v>25</v>
      </c>
      <c r="B31" s="49" t="s">
        <v>42</v>
      </c>
      <c r="C31" s="43"/>
      <c r="D31" s="43"/>
      <c r="E31" s="43"/>
      <c r="F31" s="47"/>
      <c r="G31" s="43"/>
      <c r="H31" s="43"/>
      <c r="I31" s="43"/>
      <c r="J31" s="43"/>
      <c r="K31" s="43"/>
      <c r="L31" s="43"/>
      <c r="M31" s="43"/>
    </row>
    <row r="32" spans="1:13" ht="21.95" customHeight="1">
      <c r="A32" s="41">
        <v>26</v>
      </c>
      <c r="B32" s="49" t="s">
        <v>43</v>
      </c>
      <c r="C32" s="43"/>
      <c r="D32" s="43"/>
      <c r="E32" s="43"/>
      <c r="F32" s="47"/>
      <c r="G32" s="43"/>
      <c r="H32" s="43"/>
      <c r="I32" s="43"/>
      <c r="J32" s="43"/>
      <c r="K32" s="43"/>
      <c r="L32" s="43"/>
      <c r="M32" s="43"/>
    </row>
    <row r="33" spans="1:13" ht="36" customHeight="1">
      <c r="A33" s="41">
        <v>27</v>
      </c>
      <c r="B33" s="49" t="s">
        <v>44</v>
      </c>
      <c r="C33" s="43"/>
      <c r="D33" s="43"/>
      <c r="E33" s="43"/>
      <c r="F33" s="47"/>
      <c r="G33" s="43"/>
      <c r="H33" s="43"/>
      <c r="I33" s="43"/>
      <c r="J33" s="43"/>
      <c r="K33" s="43"/>
      <c r="L33" s="43"/>
      <c r="M33" s="43"/>
    </row>
    <row r="34" spans="1:13" ht="21.95" customHeight="1">
      <c r="A34" s="41">
        <v>28</v>
      </c>
      <c r="B34" s="44" t="s">
        <v>45</v>
      </c>
      <c r="C34" s="45">
        <f>C35</f>
        <v>0</v>
      </c>
      <c r="D34" s="45">
        <f>D35</f>
        <v>0</v>
      </c>
      <c r="E34" s="45">
        <f>E35</f>
        <v>0</v>
      </c>
      <c r="F34" s="45">
        <f t="shared" ref="F34:M34" si="7">F35</f>
        <v>0</v>
      </c>
      <c r="G34" s="45">
        <f t="shared" si="7"/>
        <v>0</v>
      </c>
      <c r="H34" s="45">
        <f t="shared" si="7"/>
        <v>0</v>
      </c>
      <c r="I34" s="45">
        <f t="shared" si="7"/>
        <v>0</v>
      </c>
      <c r="J34" s="45">
        <f t="shared" si="7"/>
        <v>0</v>
      </c>
      <c r="K34" s="45">
        <f t="shared" si="7"/>
        <v>0</v>
      </c>
      <c r="L34" s="45">
        <f t="shared" si="7"/>
        <v>0</v>
      </c>
      <c r="M34" s="45">
        <f t="shared" si="7"/>
        <v>0</v>
      </c>
    </row>
    <row r="35" spans="1:13" s="33" customFormat="1" ht="21.95" customHeight="1">
      <c r="A35" s="41">
        <v>29</v>
      </c>
      <c r="B35" s="49" t="s">
        <v>46</v>
      </c>
      <c r="C35" s="43"/>
      <c r="D35" s="43"/>
      <c r="E35" s="43"/>
      <c r="F35" s="47"/>
      <c r="G35" s="43"/>
      <c r="H35" s="43"/>
      <c r="I35" s="43"/>
      <c r="J35" s="43"/>
      <c r="K35" s="43"/>
      <c r="L35" s="43"/>
      <c r="M35" s="43"/>
    </row>
    <row r="36" spans="1:13" s="32" customFormat="1" ht="21.95" customHeight="1">
      <c r="A36" s="41">
        <v>30</v>
      </c>
      <c r="B36" s="44" t="s">
        <v>47</v>
      </c>
      <c r="C36" s="45">
        <f>C37+C38+C39+C40+C41</f>
        <v>1</v>
      </c>
      <c r="D36" s="45">
        <f>D37+D38+D39+D40+D41</f>
        <v>300</v>
      </c>
      <c r="E36" s="45">
        <f>E37+E38+E39+E40+E41</f>
        <v>300</v>
      </c>
      <c r="F36" s="45">
        <f t="shared" ref="F36:M36" si="8">F37+F38+F39+F40+F41</f>
        <v>0</v>
      </c>
      <c r="G36" s="45">
        <f t="shared" si="8"/>
        <v>0</v>
      </c>
      <c r="H36" s="45">
        <f t="shared" si="8"/>
        <v>0</v>
      </c>
      <c r="I36" s="45">
        <f t="shared" si="8"/>
        <v>0</v>
      </c>
      <c r="J36" s="45">
        <f t="shared" si="8"/>
        <v>0</v>
      </c>
      <c r="K36" s="45">
        <f t="shared" si="8"/>
        <v>0</v>
      </c>
      <c r="L36" s="45">
        <f t="shared" si="8"/>
        <v>0</v>
      </c>
      <c r="M36" s="45">
        <f t="shared" si="8"/>
        <v>0</v>
      </c>
    </row>
    <row r="37" spans="1:13" ht="21.95" customHeight="1">
      <c r="A37" s="41">
        <v>31</v>
      </c>
      <c r="B37" s="49" t="s">
        <v>48</v>
      </c>
      <c r="C37" s="43">
        <v>1</v>
      </c>
      <c r="D37" s="43">
        <v>300</v>
      </c>
      <c r="E37" s="43">
        <v>300</v>
      </c>
      <c r="F37" s="47"/>
      <c r="G37" s="43"/>
      <c r="H37" s="43"/>
      <c r="I37" s="43"/>
      <c r="J37" s="43"/>
      <c r="K37" s="43"/>
      <c r="L37" s="43"/>
      <c r="M37" s="43"/>
    </row>
    <row r="38" spans="1:13" ht="40.5" customHeight="1">
      <c r="A38" s="41">
        <v>32</v>
      </c>
      <c r="B38" s="49" t="s">
        <v>49</v>
      </c>
      <c r="C38" s="43"/>
      <c r="D38" s="43"/>
      <c r="E38" s="43"/>
      <c r="F38" s="47"/>
      <c r="G38" s="43"/>
      <c r="H38" s="43"/>
      <c r="I38" s="43"/>
      <c r="J38" s="43"/>
      <c r="K38" s="43"/>
      <c r="L38" s="43"/>
      <c r="M38" s="43"/>
    </row>
    <row r="39" spans="1:13" ht="21.95" customHeight="1">
      <c r="A39" s="41">
        <v>33</v>
      </c>
      <c r="B39" s="50" t="s">
        <v>50</v>
      </c>
      <c r="C39" s="43"/>
      <c r="D39" s="43"/>
      <c r="E39" s="43"/>
      <c r="F39" s="47"/>
      <c r="G39" s="43"/>
      <c r="H39" s="43"/>
      <c r="I39" s="43"/>
      <c r="J39" s="43"/>
      <c r="K39" s="43"/>
      <c r="L39" s="43"/>
      <c r="M39" s="43"/>
    </row>
    <row r="40" spans="1:13" ht="31.5" customHeight="1">
      <c r="A40" s="41">
        <v>34</v>
      </c>
      <c r="B40" s="49" t="s">
        <v>51</v>
      </c>
      <c r="C40" s="43"/>
      <c r="D40" s="43"/>
      <c r="E40" s="43"/>
      <c r="F40" s="47"/>
      <c r="G40" s="43"/>
      <c r="H40" s="43"/>
      <c r="I40" s="43"/>
      <c r="J40" s="43"/>
      <c r="K40" s="43"/>
      <c r="L40" s="43"/>
      <c r="M40" s="43"/>
    </row>
    <row r="41" spans="1:13" ht="21.95" customHeight="1">
      <c r="A41" s="41">
        <v>35</v>
      </c>
      <c r="B41" s="50" t="s">
        <v>23</v>
      </c>
      <c r="C41" s="43"/>
      <c r="D41" s="43"/>
      <c r="E41" s="43"/>
      <c r="F41" s="47"/>
      <c r="G41" s="43"/>
      <c r="H41" s="43"/>
      <c r="I41" s="43"/>
      <c r="J41" s="43"/>
      <c r="K41" s="43"/>
      <c r="L41" s="43"/>
      <c r="M41" s="43"/>
    </row>
    <row r="42" spans="1:13" s="32" customFormat="1" ht="21.95" customHeight="1">
      <c r="A42" s="41">
        <v>36</v>
      </c>
      <c r="B42" s="44" t="s">
        <v>52</v>
      </c>
      <c r="C42" s="45">
        <f>C43+C44+C45</f>
        <v>16</v>
      </c>
      <c r="D42" s="45">
        <f>D43+D44+D45</f>
        <v>1319.35</v>
      </c>
      <c r="E42" s="45">
        <f>E43+E44+E45</f>
        <v>1017.71</v>
      </c>
      <c r="F42" s="45">
        <f t="shared" ref="F42:M42" si="9">F43+F44+F45</f>
        <v>301.64</v>
      </c>
      <c r="G42" s="45">
        <f t="shared" si="9"/>
        <v>0</v>
      </c>
      <c r="H42" s="45">
        <f t="shared" si="9"/>
        <v>0</v>
      </c>
      <c r="I42" s="45">
        <f t="shared" si="9"/>
        <v>0</v>
      </c>
      <c r="J42" s="45">
        <f t="shared" si="9"/>
        <v>0</v>
      </c>
      <c r="K42" s="45">
        <f t="shared" si="9"/>
        <v>0</v>
      </c>
      <c r="L42" s="45">
        <f t="shared" si="9"/>
        <v>0</v>
      </c>
      <c r="M42" s="45">
        <f t="shared" si="9"/>
        <v>0</v>
      </c>
    </row>
    <row r="43" spans="1:13" ht="21.95" customHeight="1">
      <c r="A43" s="41">
        <v>37</v>
      </c>
      <c r="B43" s="51" t="s">
        <v>53</v>
      </c>
      <c r="C43" s="43"/>
      <c r="D43" s="43"/>
      <c r="E43" s="43"/>
      <c r="F43" s="47"/>
      <c r="G43" s="43"/>
      <c r="H43" s="43"/>
      <c r="I43" s="43"/>
      <c r="J43" s="43"/>
      <c r="K43" s="43"/>
      <c r="L43" s="43"/>
      <c r="M43" s="43"/>
    </row>
    <row r="44" spans="1:13" ht="21.95" customHeight="1">
      <c r="A44" s="41">
        <v>38</v>
      </c>
      <c r="B44" s="51" t="s">
        <v>54</v>
      </c>
      <c r="C44" s="43">
        <v>16</v>
      </c>
      <c r="D44" s="43">
        <f>SUM(E44:M44)</f>
        <v>1319.35</v>
      </c>
      <c r="E44" s="43">
        <v>1017.71</v>
      </c>
      <c r="F44" s="47">
        <v>301.64</v>
      </c>
      <c r="G44" s="43"/>
      <c r="H44" s="43"/>
      <c r="I44" s="43"/>
      <c r="J44" s="43"/>
      <c r="K44" s="43"/>
      <c r="L44" s="43"/>
      <c r="M44" s="43"/>
    </row>
    <row r="45" spans="1:13" ht="21.95" customHeight="1">
      <c r="A45" s="41">
        <v>39</v>
      </c>
      <c r="B45" s="51" t="s">
        <v>55</v>
      </c>
      <c r="C45" s="43"/>
      <c r="D45" s="43"/>
      <c r="E45" s="43"/>
      <c r="F45" s="47"/>
      <c r="G45" s="43"/>
      <c r="H45" s="43"/>
      <c r="I45" s="43"/>
      <c r="J45" s="43"/>
      <c r="K45" s="43"/>
      <c r="L45" s="43"/>
      <c r="M45" s="43"/>
    </row>
    <row r="46" spans="1:13" s="32" customFormat="1" ht="21.95" customHeight="1">
      <c r="A46" s="41">
        <v>40</v>
      </c>
      <c r="B46" s="44" t="s">
        <v>56</v>
      </c>
      <c r="C46" s="45">
        <f>C47+C48+C49+C50+C51</f>
        <v>6</v>
      </c>
      <c r="D46" s="45">
        <f>D47+D48+D49+D50+D51</f>
        <v>7518.5</v>
      </c>
      <c r="E46" s="45">
        <f t="shared" ref="E46:M46" si="10">E47+E48+E49+E50+E51</f>
        <v>0</v>
      </c>
      <c r="F46" s="45">
        <f t="shared" si="10"/>
        <v>7518.5</v>
      </c>
      <c r="G46" s="45">
        <f t="shared" si="10"/>
        <v>0</v>
      </c>
      <c r="H46" s="45">
        <f t="shared" si="10"/>
        <v>0</v>
      </c>
      <c r="I46" s="45">
        <f t="shared" si="10"/>
        <v>0</v>
      </c>
      <c r="J46" s="45">
        <f t="shared" si="10"/>
        <v>0</v>
      </c>
      <c r="K46" s="45">
        <f t="shared" si="10"/>
        <v>0</v>
      </c>
      <c r="L46" s="45">
        <f t="shared" si="10"/>
        <v>0</v>
      </c>
      <c r="M46" s="45">
        <f t="shared" si="10"/>
        <v>0</v>
      </c>
    </row>
    <row r="47" spans="1:13" ht="38.25" customHeight="1">
      <c r="A47" s="41">
        <v>41</v>
      </c>
      <c r="B47" s="51" t="s">
        <v>57</v>
      </c>
      <c r="C47" s="43">
        <v>1</v>
      </c>
      <c r="D47" s="43">
        <f>SUM(E47:M47)</f>
        <v>5600</v>
      </c>
      <c r="E47" s="43"/>
      <c r="F47" s="47">
        <v>5600</v>
      </c>
      <c r="G47" s="43"/>
      <c r="H47" s="43"/>
      <c r="I47" s="43"/>
      <c r="J47" s="43"/>
      <c r="K47" s="43"/>
      <c r="L47" s="43"/>
      <c r="M47" s="43"/>
    </row>
    <row r="48" spans="1:13" ht="36.75" customHeight="1">
      <c r="A48" s="41">
        <v>42</v>
      </c>
      <c r="B48" s="51" t="s">
        <v>58</v>
      </c>
      <c r="C48" s="43">
        <v>2</v>
      </c>
      <c r="D48" s="43">
        <f>SUM(E48:M48)</f>
        <v>1440</v>
      </c>
      <c r="E48" s="43"/>
      <c r="F48" s="47">
        <v>1440</v>
      </c>
      <c r="G48" s="43"/>
      <c r="H48" s="43"/>
      <c r="I48" s="43"/>
      <c r="J48" s="43"/>
      <c r="K48" s="43"/>
      <c r="L48" s="43"/>
      <c r="M48" s="43"/>
    </row>
    <row r="49" spans="1:13" ht="28.5" customHeight="1">
      <c r="A49" s="41">
        <v>43</v>
      </c>
      <c r="B49" s="51" t="s">
        <v>59</v>
      </c>
      <c r="C49" s="43"/>
      <c r="D49" s="43"/>
      <c r="E49" s="43"/>
      <c r="F49" s="47"/>
      <c r="G49" s="43"/>
      <c r="H49" s="43"/>
      <c r="I49" s="43"/>
      <c r="J49" s="43"/>
      <c r="K49" s="43"/>
      <c r="L49" s="43"/>
      <c r="M49" s="43"/>
    </row>
    <row r="50" spans="1:13" ht="21.95" customHeight="1">
      <c r="A50" s="41">
        <v>44</v>
      </c>
      <c r="B50" s="51" t="s">
        <v>60</v>
      </c>
      <c r="C50" s="43">
        <v>2</v>
      </c>
      <c r="D50" s="43">
        <f>SUM(E50:M50)</f>
        <v>48.5</v>
      </c>
      <c r="E50" s="43"/>
      <c r="F50" s="47">
        <v>48.5</v>
      </c>
      <c r="G50" s="43"/>
      <c r="H50" s="43"/>
      <c r="I50" s="43"/>
      <c r="J50" s="43"/>
      <c r="K50" s="43"/>
      <c r="L50" s="43"/>
      <c r="M50" s="43"/>
    </row>
    <row r="51" spans="1:13" ht="21.95" customHeight="1">
      <c r="A51" s="41">
        <v>45</v>
      </c>
      <c r="B51" s="51" t="s">
        <v>61</v>
      </c>
      <c r="C51" s="43">
        <v>1</v>
      </c>
      <c r="D51" s="43">
        <f>SUM(E51:M51)</f>
        <v>430</v>
      </c>
      <c r="E51" s="43"/>
      <c r="F51" s="47">
        <v>430</v>
      </c>
      <c r="G51" s="43"/>
      <c r="H51" s="43"/>
      <c r="I51" s="43"/>
      <c r="J51" s="43"/>
      <c r="K51" s="43"/>
      <c r="L51" s="43"/>
      <c r="M51" s="43"/>
    </row>
    <row r="52" spans="1:13" s="32" customFormat="1" ht="21.95" customHeight="1">
      <c r="A52" s="41">
        <v>46</v>
      </c>
      <c r="B52" s="44" t="s">
        <v>62</v>
      </c>
      <c r="C52" s="45">
        <f>C53+C54+C55+C56+C57+C58</f>
        <v>126</v>
      </c>
      <c r="D52" s="45">
        <f>D53+D54+D55+D56+D57+D58</f>
        <v>5909.4466000000002</v>
      </c>
      <c r="E52" s="45">
        <f>E53+E54+E55+E56+E57+E58</f>
        <v>5884.4466000000002</v>
      </c>
      <c r="F52" s="45">
        <f t="shared" ref="F52:M52" si="11">F53+F54+F55+F56+F57+F58</f>
        <v>0</v>
      </c>
      <c r="G52" s="45">
        <f t="shared" si="11"/>
        <v>0</v>
      </c>
      <c r="H52" s="45">
        <f t="shared" si="11"/>
        <v>0</v>
      </c>
      <c r="I52" s="45">
        <f t="shared" si="11"/>
        <v>0</v>
      </c>
      <c r="J52" s="45">
        <f t="shared" si="11"/>
        <v>0</v>
      </c>
      <c r="K52" s="45">
        <f t="shared" si="11"/>
        <v>0</v>
      </c>
      <c r="L52" s="45">
        <f t="shared" si="11"/>
        <v>0</v>
      </c>
      <c r="M52" s="45">
        <f t="shared" si="11"/>
        <v>25</v>
      </c>
    </row>
    <row r="53" spans="1:13" ht="37.5" customHeight="1">
      <c r="A53" s="41">
        <v>47</v>
      </c>
      <c r="B53" s="51" t="s">
        <v>63</v>
      </c>
      <c r="C53" s="43">
        <v>88</v>
      </c>
      <c r="D53" s="43">
        <v>3439.09</v>
      </c>
      <c r="E53" s="43">
        <v>3439.09</v>
      </c>
      <c r="F53" s="47"/>
      <c r="G53" s="43"/>
      <c r="H53" s="43"/>
      <c r="I53" s="43"/>
      <c r="J53" s="43"/>
      <c r="K53" s="43"/>
      <c r="L53" s="43"/>
      <c r="M53" s="43"/>
    </row>
    <row r="54" spans="1:13" ht="21.95" customHeight="1">
      <c r="A54" s="41">
        <v>48</v>
      </c>
      <c r="B54" s="51" t="s">
        <v>64</v>
      </c>
      <c r="C54" s="43"/>
      <c r="D54" s="43"/>
      <c r="E54" s="43"/>
      <c r="F54" s="47"/>
      <c r="G54" s="43"/>
      <c r="H54" s="43"/>
      <c r="I54" s="43"/>
      <c r="J54" s="43"/>
      <c r="K54" s="43"/>
      <c r="L54" s="43"/>
      <c r="M54" s="43"/>
    </row>
    <row r="55" spans="1:13" ht="21.95" customHeight="1">
      <c r="A55" s="41">
        <v>49</v>
      </c>
      <c r="B55" s="51" t="s">
        <v>65</v>
      </c>
      <c r="C55" s="43"/>
      <c r="D55" s="43"/>
      <c r="E55" s="43"/>
      <c r="F55" s="47"/>
      <c r="G55" s="43"/>
      <c r="H55" s="43"/>
      <c r="I55" s="43"/>
      <c r="J55" s="43"/>
      <c r="K55" s="43"/>
      <c r="L55" s="43"/>
      <c r="M55" s="43"/>
    </row>
    <row r="56" spans="1:13" ht="21.95" customHeight="1">
      <c r="A56" s="41">
        <v>50</v>
      </c>
      <c r="B56" s="51" t="s">
        <v>66</v>
      </c>
      <c r="C56" s="43"/>
      <c r="D56" s="43"/>
      <c r="E56" s="43"/>
      <c r="F56" s="47"/>
      <c r="G56" s="43"/>
      <c r="H56" s="43"/>
      <c r="I56" s="43"/>
      <c r="J56" s="43"/>
      <c r="K56" s="43"/>
      <c r="L56" s="43"/>
      <c r="M56" s="43"/>
    </row>
    <row r="57" spans="1:13" ht="21.95" customHeight="1">
      <c r="A57" s="41">
        <v>51</v>
      </c>
      <c r="B57" s="46" t="s">
        <v>67</v>
      </c>
      <c r="C57" s="43">
        <v>13</v>
      </c>
      <c r="D57" s="43">
        <v>917.33</v>
      </c>
      <c r="E57" s="43">
        <v>917.33</v>
      </c>
      <c r="F57" s="47"/>
      <c r="G57" s="43"/>
      <c r="H57" s="43"/>
      <c r="I57" s="43"/>
      <c r="J57" s="43"/>
      <c r="K57" s="43"/>
      <c r="L57" s="43"/>
      <c r="M57" s="43"/>
    </row>
    <row r="58" spans="1:13" ht="21.95" customHeight="1">
      <c r="A58" s="41">
        <v>52</v>
      </c>
      <c r="B58" s="50" t="s">
        <v>68</v>
      </c>
      <c r="C58" s="43">
        <v>25</v>
      </c>
      <c r="D58" s="43">
        <f>SUM(E58:M58)</f>
        <v>1553.0265999999999</v>
      </c>
      <c r="E58" s="43">
        <v>1528.0265999999999</v>
      </c>
      <c r="F58" s="47"/>
      <c r="G58" s="43"/>
      <c r="H58" s="43"/>
      <c r="I58" s="43"/>
      <c r="J58" s="43"/>
      <c r="K58" s="43"/>
      <c r="L58" s="43"/>
      <c r="M58" s="43">
        <v>25</v>
      </c>
    </row>
    <row r="59" spans="1:13" s="32" customFormat="1" ht="21.95" customHeight="1">
      <c r="A59" s="41">
        <v>53</v>
      </c>
      <c r="B59" s="44" t="s">
        <v>69</v>
      </c>
      <c r="C59" s="45">
        <f>C60+C61+C62+C63</f>
        <v>0</v>
      </c>
      <c r="D59" s="45">
        <f>D60+D61+D62+D63</f>
        <v>0</v>
      </c>
      <c r="E59" s="45">
        <f>E60+E61+E62+E63</f>
        <v>0</v>
      </c>
      <c r="F59" s="45">
        <f t="shared" ref="F59:M59" si="12">F60+F61+F62+F63</f>
        <v>0</v>
      </c>
      <c r="G59" s="45">
        <f t="shared" si="12"/>
        <v>0</v>
      </c>
      <c r="H59" s="45">
        <f t="shared" si="12"/>
        <v>0</v>
      </c>
      <c r="I59" s="45">
        <f t="shared" si="12"/>
        <v>0</v>
      </c>
      <c r="J59" s="45">
        <f t="shared" si="12"/>
        <v>0</v>
      </c>
      <c r="K59" s="45">
        <f t="shared" si="12"/>
        <v>0</v>
      </c>
      <c r="L59" s="45">
        <f t="shared" si="12"/>
        <v>0</v>
      </c>
      <c r="M59" s="45">
        <f t="shared" si="12"/>
        <v>0</v>
      </c>
    </row>
    <row r="60" spans="1:13" ht="27.75" customHeight="1">
      <c r="A60" s="41">
        <v>54</v>
      </c>
      <c r="B60" s="51" t="s">
        <v>70</v>
      </c>
      <c r="C60" s="43"/>
      <c r="D60" s="43"/>
      <c r="E60" s="43"/>
      <c r="F60" s="47"/>
      <c r="G60" s="43"/>
      <c r="H60" s="43"/>
      <c r="I60" s="43"/>
      <c r="J60" s="43"/>
      <c r="K60" s="43"/>
      <c r="L60" s="43"/>
      <c r="M60" s="43"/>
    </row>
    <row r="61" spans="1:13" ht="21.95" customHeight="1">
      <c r="A61" s="41">
        <v>55</v>
      </c>
      <c r="B61" s="50" t="s">
        <v>71</v>
      </c>
      <c r="C61" s="43"/>
      <c r="D61" s="43"/>
      <c r="E61" s="43"/>
      <c r="F61" s="47"/>
      <c r="G61" s="43"/>
      <c r="H61" s="43"/>
      <c r="I61" s="43"/>
      <c r="J61" s="43"/>
      <c r="K61" s="43"/>
      <c r="L61" s="43"/>
      <c r="M61" s="43"/>
    </row>
    <row r="62" spans="1:13" ht="21.95" customHeight="1">
      <c r="A62" s="41">
        <v>56</v>
      </c>
      <c r="B62" s="50" t="s">
        <v>72</v>
      </c>
      <c r="C62" s="43"/>
      <c r="D62" s="43"/>
      <c r="E62" s="43"/>
      <c r="F62" s="47"/>
      <c r="G62" s="43"/>
      <c r="H62" s="43"/>
      <c r="I62" s="43"/>
      <c r="J62" s="43"/>
      <c r="K62" s="43"/>
      <c r="L62" s="43"/>
      <c r="M62" s="43"/>
    </row>
    <row r="63" spans="1:13" ht="21.95" customHeight="1">
      <c r="A63" s="41">
        <v>57</v>
      </c>
      <c r="B63" s="46" t="s">
        <v>73</v>
      </c>
      <c r="C63" s="43"/>
      <c r="D63" s="43"/>
      <c r="E63" s="43"/>
      <c r="F63" s="47"/>
      <c r="G63" s="43"/>
      <c r="H63" s="43"/>
      <c r="I63" s="43"/>
      <c r="J63" s="43"/>
      <c r="K63" s="43"/>
      <c r="L63" s="43"/>
      <c r="M63" s="43"/>
    </row>
    <row r="64" spans="1:13" s="32" customFormat="1" ht="21.95" customHeight="1">
      <c r="A64" s="41">
        <v>58</v>
      </c>
      <c r="B64" s="52" t="s">
        <v>74</v>
      </c>
      <c r="C64" s="45">
        <v>2</v>
      </c>
      <c r="D64" s="45">
        <v>107.26</v>
      </c>
      <c r="E64" s="45">
        <v>107.26</v>
      </c>
      <c r="F64" s="53"/>
      <c r="G64" s="45"/>
      <c r="H64" s="45"/>
      <c r="I64" s="45"/>
      <c r="J64" s="45"/>
      <c r="K64" s="45"/>
      <c r="L64" s="45"/>
      <c r="M64" s="45"/>
    </row>
  </sheetData>
  <mergeCells count="6">
    <mergeCell ref="A2:M2"/>
    <mergeCell ref="A3:B3"/>
    <mergeCell ref="D4:M4"/>
    <mergeCell ref="A4:A5"/>
    <mergeCell ref="B4:B5"/>
    <mergeCell ref="C4:C5"/>
  </mergeCells>
  <phoneticPr fontId="23" type="noConversion"/>
  <pageMargins left="0.75138888888888899" right="0.75138888888888899" top="0.51180555555555596" bottom="0.43263888888888902" header="0.5" footer="0.5"/>
  <pageSetup paperSize="9" orientation="landscape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H27"/>
  <sheetViews>
    <sheetView tabSelected="1" zoomScale="88" zoomScaleNormal="88" workbookViewId="0">
      <pane ySplit="6" topLeftCell="A7" activePane="bottomLeft" state="frozen"/>
      <selection pane="bottomLeft" activeCell="N8" sqref="N8"/>
    </sheetView>
  </sheetViews>
  <sheetFormatPr defaultColWidth="6.875" defaultRowHeight="15"/>
  <cols>
    <col min="1" max="1" width="17.375" style="5" customWidth="1"/>
    <col min="2" max="2" width="19.5" style="6" customWidth="1"/>
    <col min="3" max="3" width="36.375" style="6" customWidth="1"/>
    <col min="4" max="5" width="9.625" style="7" customWidth="1"/>
    <col min="6" max="6" width="6.625" style="7" customWidth="1"/>
    <col min="7" max="7" width="14.75" style="7" customWidth="1"/>
    <col min="8" max="8" width="7.75" style="7" customWidth="1"/>
    <col min="9" max="9" width="14.375" style="7" customWidth="1"/>
    <col min="10" max="11" width="12.25" style="7" customWidth="1"/>
    <col min="12" max="13" width="10.75" style="7" customWidth="1"/>
    <col min="14" max="14" width="7" style="7" customWidth="1"/>
    <col min="15" max="15" width="12.25" style="7" customWidth="1"/>
    <col min="16" max="16" width="6.875" style="7" customWidth="1"/>
    <col min="17" max="21" width="4.875" style="7" customWidth="1"/>
    <col min="22" max="22" width="5.5" style="7" customWidth="1"/>
    <col min="23" max="23" width="5.875" style="7" customWidth="1"/>
    <col min="24" max="24" width="7.125" style="7" customWidth="1"/>
    <col min="25" max="25" width="8.375" style="7" customWidth="1"/>
    <col min="26" max="26" width="15.125" style="6" customWidth="1"/>
    <col min="27" max="27" width="8" style="7" customWidth="1"/>
    <col min="28" max="31" width="8" style="7" hidden="1" customWidth="1"/>
    <col min="32" max="32" width="23.375" style="7" hidden="1" customWidth="1"/>
    <col min="33" max="34" width="8" style="7" hidden="1" customWidth="1"/>
    <col min="35" max="263" width="8" style="7" customWidth="1"/>
    <col min="264" max="16384" width="6.875" style="7"/>
  </cols>
  <sheetData>
    <row r="1" spans="1:33" s="1" customFormat="1" ht="23.1" customHeight="1">
      <c r="A1" s="8" t="s">
        <v>75</v>
      </c>
      <c r="B1" s="9"/>
      <c r="C1" s="9"/>
      <c r="Z1" s="9"/>
    </row>
    <row r="2" spans="1:33" s="1" customFormat="1" ht="41.1" customHeight="1">
      <c r="A2" s="68" t="s">
        <v>76</v>
      </c>
      <c r="B2" s="69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9"/>
    </row>
    <row r="3" spans="1:33" s="2" customFormat="1" ht="30" customHeight="1">
      <c r="A3" s="73" t="s">
        <v>4</v>
      </c>
      <c r="B3" s="67" t="s">
        <v>77</v>
      </c>
      <c r="C3" s="67" t="s">
        <v>78</v>
      </c>
      <c r="D3" s="67" t="s">
        <v>79</v>
      </c>
      <c r="E3" s="67"/>
      <c r="F3" s="67" t="s">
        <v>80</v>
      </c>
      <c r="G3" s="67" t="s">
        <v>81</v>
      </c>
      <c r="H3" s="74" t="s">
        <v>82</v>
      </c>
      <c r="I3" s="74" t="s">
        <v>83</v>
      </c>
      <c r="J3" s="70" t="s">
        <v>84</v>
      </c>
      <c r="K3" s="71"/>
      <c r="L3" s="71"/>
      <c r="M3" s="71"/>
      <c r="N3" s="71"/>
      <c r="O3" s="71"/>
      <c r="P3" s="67" t="s">
        <v>85</v>
      </c>
      <c r="Q3" s="67" t="s">
        <v>86</v>
      </c>
      <c r="R3" s="67" t="s">
        <v>87</v>
      </c>
      <c r="S3" s="67" t="s">
        <v>88</v>
      </c>
      <c r="T3" s="67" t="s">
        <v>89</v>
      </c>
      <c r="U3" s="67" t="s">
        <v>90</v>
      </c>
      <c r="V3" s="67" t="s">
        <v>91</v>
      </c>
      <c r="W3" s="67"/>
      <c r="X3" s="67" t="s">
        <v>92</v>
      </c>
      <c r="Y3" s="67" t="s">
        <v>93</v>
      </c>
      <c r="Z3" s="67" t="s">
        <v>94</v>
      </c>
      <c r="AA3" s="67" t="s">
        <v>95</v>
      </c>
      <c r="AD3" s="70" t="s">
        <v>96</v>
      </c>
      <c r="AE3" s="71"/>
      <c r="AF3" s="71"/>
      <c r="AG3" s="72"/>
    </row>
    <row r="4" spans="1:33" s="2" customFormat="1" ht="30" customHeight="1">
      <c r="A4" s="73"/>
      <c r="B4" s="67"/>
      <c r="C4" s="67"/>
      <c r="D4" s="67" t="s">
        <v>97</v>
      </c>
      <c r="E4" s="67" t="s">
        <v>98</v>
      </c>
      <c r="F4" s="67"/>
      <c r="G4" s="67"/>
      <c r="H4" s="75"/>
      <c r="I4" s="75"/>
      <c r="J4" s="74" t="s">
        <v>7</v>
      </c>
      <c r="K4" s="67" t="s">
        <v>99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D4" s="29" t="s">
        <v>100</v>
      </c>
      <c r="AE4" s="29" t="s">
        <v>101</v>
      </c>
      <c r="AF4" s="29" t="s">
        <v>102</v>
      </c>
      <c r="AG4" s="29" t="s">
        <v>103</v>
      </c>
    </row>
    <row r="5" spans="1:33" s="2" customFormat="1" ht="132" customHeight="1">
      <c r="A5" s="73"/>
      <c r="B5" s="67"/>
      <c r="C5" s="67"/>
      <c r="D5" s="67"/>
      <c r="E5" s="67"/>
      <c r="F5" s="67"/>
      <c r="G5" s="67"/>
      <c r="H5" s="76"/>
      <c r="I5" s="76"/>
      <c r="J5" s="76"/>
      <c r="K5" s="10" t="s">
        <v>104</v>
      </c>
      <c r="L5" s="10" t="s">
        <v>105</v>
      </c>
      <c r="M5" s="10" t="s">
        <v>106</v>
      </c>
      <c r="N5" s="10" t="s">
        <v>107</v>
      </c>
      <c r="O5" s="10" t="s">
        <v>108</v>
      </c>
      <c r="P5" s="67"/>
      <c r="Q5" s="67"/>
      <c r="R5" s="67"/>
      <c r="S5" s="67"/>
      <c r="T5" s="67"/>
      <c r="U5" s="67"/>
      <c r="V5" s="10" t="s">
        <v>109</v>
      </c>
      <c r="W5" s="10" t="s">
        <v>110</v>
      </c>
      <c r="X5" s="67"/>
      <c r="Y5" s="67"/>
      <c r="Z5" s="67"/>
      <c r="AA5" s="67"/>
      <c r="AD5" s="29" t="s">
        <v>111</v>
      </c>
      <c r="AE5" s="29" t="s">
        <v>112</v>
      </c>
      <c r="AF5" s="29" t="s">
        <v>113</v>
      </c>
      <c r="AG5" s="29" t="s">
        <v>114</v>
      </c>
    </row>
    <row r="6" spans="1:33" s="3" customFormat="1" ht="30" customHeight="1">
      <c r="A6" s="11" t="s">
        <v>115</v>
      </c>
      <c r="B6" s="12"/>
      <c r="C6" s="12"/>
      <c r="D6" s="13"/>
      <c r="E6" s="13"/>
      <c r="F6" s="13"/>
      <c r="G6" s="13"/>
      <c r="H6" s="13"/>
      <c r="I6" s="13"/>
      <c r="J6" s="13">
        <v>1674.26</v>
      </c>
      <c r="K6" s="13">
        <v>1674.26</v>
      </c>
      <c r="L6" s="13">
        <v>668</v>
      </c>
      <c r="M6" s="13">
        <v>1006.26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2"/>
      <c r="AA6" s="13"/>
      <c r="AD6" s="29"/>
      <c r="AE6" s="29" t="s">
        <v>116</v>
      </c>
      <c r="AF6" s="29"/>
      <c r="AG6" s="29"/>
    </row>
    <row r="7" spans="1:33" s="4" customFormat="1" ht="78.95" customHeight="1">
      <c r="A7" s="16">
        <v>1</v>
      </c>
      <c r="B7" s="17" t="s">
        <v>130</v>
      </c>
      <c r="C7" s="17" t="s">
        <v>131</v>
      </c>
      <c r="D7" s="18" t="s">
        <v>125</v>
      </c>
      <c r="E7" s="16" t="s">
        <v>132</v>
      </c>
      <c r="F7" s="19" t="s">
        <v>117</v>
      </c>
      <c r="G7" s="16" t="s">
        <v>119</v>
      </c>
      <c r="H7" s="16" t="s">
        <v>120</v>
      </c>
      <c r="I7" s="16" t="s">
        <v>121</v>
      </c>
      <c r="J7" s="16">
        <v>59.9</v>
      </c>
      <c r="K7" s="26">
        <v>59.9</v>
      </c>
      <c r="L7" s="25"/>
      <c r="M7" s="26">
        <v>59.9</v>
      </c>
      <c r="N7" s="25"/>
      <c r="O7" s="26"/>
      <c r="P7" s="14" t="s">
        <v>113</v>
      </c>
      <c r="Q7" s="15" t="s">
        <v>103</v>
      </c>
      <c r="R7" s="15" t="s">
        <v>114</v>
      </c>
      <c r="S7" s="15" t="s">
        <v>114</v>
      </c>
      <c r="T7" s="15" t="s">
        <v>114</v>
      </c>
      <c r="U7" s="15" t="s">
        <v>114</v>
      </c>
      <c r="V7" s="23">
        <v>11</v>
      </c>
      <c r="W7" s="23">
        <v>40</v>
      </c>
      <c r="X7" s="23">
        <v>206</v>
      </c>
      <c r="Y7" s="14" t="s">
        <v>122</v>
      </c>
      <c r="Z7" s="22" t="s">
        <v>133</v>
      </c>
      <c r="AA7" s="15"/>
    </row>
    <row r="8" spans="1:33" s="4" customFormat="1" ht="78.95" customHeight="1">
      <c r="A8" s="16">
        <v>2</v>
      </c>
      <c r="B8" s="17" t="s">
        <v>134</v>
      </c>
      <c r="C8" s="17" t="s">
        <v>135</v>
      </c>
      <c r="D8" s="18" t="s">
        <v>124</v>
      </c>
      <c r="E8" s="20" t="s">
        <v>136</v>
      </c>
      <c r="F8" s="19" t="s">
        <v>117</v>
      </c>
      <c r="G8" s="16" t="s">
        <v>119</v>
      </c>
      <c r="H8" s="16" t="s">
        <v>120</v>
      </c>
      <c r="I8" s="16" t="s">
        <v>121</v>
      </c>
      <c r="J8" s="16">
        <v>70.5</v>
      </c>
      <c r="K8" s="26">
        <v>70.5</v>
      </c>
      <c r="L8" s="25"/>
      <c r="M8" s="26">
        <v>70.5</v>
      </c>
      <c r="N8" s="25"/>
      <c r="O8" s="26"/>
      <c r="P8" s="14" t="s">
        <v>113</v>
      </c>
      <c r="Q8" s="15" t="s">
        <v>103</v>
      </c>
      <c r="R8" s="15" t="s">
        <v>114</v>
      </c>
      <c r="S8" s="15" t="s">
        <v>114</v>
      </c>
      <c r="T8" s="15" t="s">
        <v>114</v>
      </c>
      <c r="U8" s="15" t="s">
        <v>114</v>
      </c>
      <c r="V8" s="23">
        <v>4</v>
      </c>
      <c r="W8" s="23">
        <v>15</v>
      </c>
      <c r="X8" s="23">
        <v>178</v>
      </c>
      <c r="Y8" s="14" t="s">
        <v>122</v>
      </c>
      <c r="Z8" s="22" t="s">
        <v>137</v>
      </c>
      <c r="AA8" s="15"/>
    </row>
    <row r="9" spans="1:33" s="4" customFormat="1" ht="78.95" customHeight="1">
      <c r="A9" s="16">
        <v>3</v>
      </c>
      <c r="B9" s="17" t="s">
        <v>138</v>
      </c>
      <c r="C9" s="17" t="s">
        <v>139</v>
      </c>
      <c r="D9" s="18" t="s">
        <v>129</v>
      </c>
      <c r="E9" s="16" t="s">
        <v>140</v>
      </c>
      <c r="F9" s="19" t="s">
        <v>117</v>
      </c>
      <c r="G9" s="16" t="s">
        <v>119</v>
      </c>
      <c r="H9" s="16" t="s">
        <v>120</v>
      </c>
      <c r="I9" s="16" t="s">
        <v>121</v>
      </c>
      <c r="J9" s="16">
        <v>55.3</v>
      </c>
      <c r="K9" s="26">
        <v>55.3</v>
      </c>
      <c r="L9" s="25"/>
      <c r="M9" s="26">
        <v>55.3</v>
      </c>
      <c r="N9" s="25"/>
      <c r="O9" s="26"/>
      <c r="P9" s="14" t="s">
        <v>113</v>
      </c>
      <c r="Q9" s="15" t="s">
        <v>103</v>
      </c>
      <c r="R9" s="15" t="s">
        <v>114</v>
      </c>
      <c r="S9" s="15" t="s">
        <v>114</v>
      </c>
      <c r="T9" s="15" t="s">
        <v>114</v>
      </c>
      <c r="U9" s="15" t="s">
        <v>114</v>
      </c>
      <c r="V9" s="23">
        <v>12</v>
      </c>
      <c r="W9" s="23">
        <v>46</v>
      </c>
      <c r="X9" s="23">
        <v>362</v>
      </c>
      <c r="Y9" s="14" t="s">
        <v>122</v>
      </c>
      <c r="Z9" s="22" t="s">
        <v>141</v>
      </c>
      <c r="AA9" s="15"/>
    </row>
    <row r="10" spans="1:33" s="4" customFormat="1" ht="78.95" customHeight="1">
      <c r="A10" s="16">
        <v>4</v>
      </c>
      <c r="B10" s="17" t="s">
        <v>142</v>
      </c>
      <c r="C10" s="17" t="s">
        <v>143</v>
      </c>
      <c r="D10" s="18" t="s">
        <v>118</v>
      </c>
      <c r="E10" s="20" t="s">
        <v>144</v>
      </c>
      <c r="F10" s="19" t="s">
        <v>117</v>
      </c>
      <c r="G10" s="16" t="s">
        <v>119</v>
      </c>
      <c r="H10" s="16" t="s">
        <v>120</v>
      </c>
      <c r="I10" s="16" t="s">
        <v>121</v>
      </c>
      <c r="J10" s="16">
        <v>54</v>
      </c>
      <c r="K10" s="26">
        <v>54</v>
      </c>
      <c r="L10" s="25"/>
      <c r="M10" s="26">
        <v>54</v>
      </c>
      <c r="N10" s="25"/>
      <c r="O10" s="26"/>
      <c r="P10" s="14" t="s">
        <v>113</v>
      </c>
      <c r="Q10" s="15" t="s">
        <v>103</v>
      </c>
      <c r="R10" s="15" t="s">
        <v>114</v>
      </c>
      <c r="S10" s="15" t="s">
        <v>114</v>
      </c>
      <c r="T10" s="15" t="s">
        <v>114</v>
      </c>
      <c r="U10" s="15" t="s">
        <v>114</v>
      </c>
      <c r="V10" s="23">
        <v>10</v>
      </c>
      <c r="W10" s="23">
        <v>37</v>
      </c>
      <c r="X10" s="23">
        <v>401</v>
      </c>
      <c r="Y10" s="14" t="s">
        <v>122</v>
      </c>
      <c r="Z10" s="22" t="s">
        <v>145</v>
      </c>
      <c r="AA10" s="15"/>
    </row>
    <row r="11" spans="1:33" s="4" customFormat="1" ht="78.95" customHeight="1">
      <c r="A11" s="16">
        <v>5</v>
      </c>
      <c r="B11" s="17" t="s">
        <v>146</v>
      </c>
      <c r="C11" s="17" t="s">
        <v>147</v>
      </c>
      <c r="D11" s="18" t="s">
        <v>127</v>
      </c>
      <c r="E11" s="18" t="s">
        <v>148</v>
      </c>
      <c r="F11" s="19" t="s">
        <v>117</v>
      </c>
      <c r="G11" s="16" t="s">
        <v>119</v>
      </c>
      <c r="H11" s="16" t="s">
        <v>120</v>
      </c>
      <c r="I11" s="16" t="s">
        <v>121</v>
      </c>
      <c r="J11" s="16">
        <v>55.3</v>
      </c>
      <c r="K11" s="26">
        <v>55.3</v>
      </c>
      <c r="L11" s="25"/>
      <c r="M11" s="26">
        <v>55.3</v>
      </c>
      <c r="N11" s="25"/>
      <c r="O11" s="26"/>
      <c r="P11" s="14" t="s">
        <v>113</v>
      </c>
      <c r="Q11" s="15" t="s">
        <v>103</v>
      </c>
      <c r="R11" s="15" t="s">
        <v>114</v>
      </c>
      <c r="S11" s="15" t="s">
        <v>114</v>
      </c>
      <c r="T11" s="15" t="s">
        <v>114</v>
      </c>
      <c r="U11" s="15" t="s">
        <v>114</v>
      </c>
      <c r="V11" s="25">
        <v>16</v>
      </c>
      <c r="W11" s="25">
        <v>52</v>
      </c>
      <c r="X11" s="25">
        <v>288</v>
      </c>
      <c r="Y11" s="14" t="s">
        <v>122</v>
      </c>
      <c r="Z11" s="22" t="s">
        <v>149</v>
      </c>
      <c r="AA11" s="15"/>
    </row>
    <row r="12" spans="1:33" s="4" customFormat="1" ht="78.95" customHeight="1">
      <c r="A12" s="16">
        <v>6</v>
      </c>
      <c r="B12" s="17" t="s">
        <v>150</v>
      </c>
      <c r="C12" s="17" t="s">
        <v>151</v>
      </c>
      <c r="D12" s="18" t="s">
        <v>126</v>
      </c>
      <c r="E12" s="18" t="s">
        <v>152</v>
      </c>
      <c r="F12" s="19" t="s">
        <v>117</v>
      </c>
      <c r="G12" s="16" t="s">
        <v>119</v>
      </c>
      <c r="H12" s="16" t="s">
        <v>120</v>
      </c>
      <c r="I12" s="16" t="s">
        <v>121</v>
      </c>
      <c r="J12" s="16">
        <v>56.06</v>
      </c>
      <c r="K12" s="26">
        <v>56.06</v>
      </c>
      <c r="L12" s="25"/>
      <c r="M12" s="26">
        <v>56.06</v>
      </c>
      <c r="N12" s="25"/>
      <c r="O12" s="26"/>
      <c r="P12" s="14" t="s">
        <v>113</v>
      </c>
      <c r="Q12" s="15" t="s">
        <v>103</v>
      </c>
      <c r="R12" s="15" t="s">
        <v>114</v>
      </c>
      <c r="S12" s="15" t="s">
        <v>114</v>
      </c>
      <c r="T12" s="15" t="s">
        <v>114</v>
      </c>
      <c r="U12" s="15" t="s">
        <v>114</v>
      </c>
      <c r="V12" s="25">
        <v>3</v>
      </c>
      <c r="W12" s="25">
        <v>11</v>
      </c>
      <c r="X12" s="25">
        <v>227</v>
      </c>
      <c r="Y12" s="14" t="s">
        <v>122</v>
      </c>
      <c r="Z12" s="22" t="s">
        <v>133</v>
      </c>
      <c r="AA12" s="15"/>
    </row>
    <row r="13" spans="1:33" s="4" customFormat="1" ht="78.95" customHeight="1">
      <c r="A13" s="16">
        <v>7</v>
      </c>
      <c r="B13" s="17" t="s">
        <v>153</v>
      </c>
      <c r="C13" s="21" t="s">
        <v>154</v>
      </c>
      <c r="D13" s="18" t="s">
        <v>128</v>
      </c>
      <c r="E13" s="18" t="s">
        <v>155</v>
      </c>
      <c r="F13" s="19" t="s">
        <v>117</v>
      </c>
      <c r="G13" s="16" t="s">
        <v>119</v>
      </c>
      <c r="H13" s="16" t="s">
        <v>120</v>
      </c>
      <c r="I13" s="16" t="s">
        <v>121</v>
      </c>
      <c r="J13" s="16">
        <v>59.5</v>
      </c>
      <c r="K13" s="26">
        <v>59.5</v>
      </c>
      <c r="L13" s="25"/>
      <c r="M13" s="26">
        <v>59.5</v>
      </c>
      <c r="N13" s="25"/>
      <c r="O13" s="26"/>
      <c r="P13" s="14" t="s">
        <v>113</v>
      </c>
      <c r="Q13" s="15" t="s">
        <v>103</v>
      </c>
      <c r="R13" s="15" t="s">
        <v>114</v>
      </c>
      <c r="S13" s="15" t="s">
        <v>114</v>
      </c>
      <c r="T13" s="15" t="s">
        <v>114</v>
      </c>
      <c r="U13" s="15" t="s">
        <v>114</v>
      </c>
      <c r="V13" s="25">
        <v>8</v>
      </c>
      <c r="W13" s="25">
        <v>28</v>
      </c>
      <c r="X13" s="25">
        <v>486</v>
      </c>
      <c r="Y13" s="14" t="s">
        <v>122</v>
      </c>
      <c r="Z13" s="22" t="s">
        <v>156</v>
      </c>
      <c r="AA13" s="15"/>
    </row>
    <row r="14" spans="1:33" s="4" customFormat="1" ht="78.95" customHeight="1">
      <c r="A14" s="16">
        <v>8</v>
      </c>
      <c r="B14" s="17" t="s">
        <v>157</v>
      </c>
      <c r="C14" s="17" t="s">
        <v>158</v>
      </c>
      <c r="D14" s="18" t="s">
        <v>123</v>
      </c>
      <c r="E14" s="18" t="s">
        <v>159</v>
      </c>
      <c r="F14" s="19" t="s">
        <v>117</v>
      </c>
      <c r="G14" s="16" t="s">
        <v>119</v>
      </c>
      <c r="H14" s="16" t="s">
        <v>120</v>
      </c>
      <c r="I14" s="16" t="s">
        <v>121</v>
      </c>
      <c r="J14" s="16">
        <v>55.7</v>
      </c>
      <c r="K14" s="26">
        <v>55.7</v>
      </c>
      <c r="L14" s="25"/>
      <c r="M14" s="26">
        <v>55.7</v>
      </c>
      <c r="N14" s="25"/>
      <c r="O14" s="26"/>
      <c r="P14" s="14" t="s">
        <v>113</v>
      </c>
      <c r="Q14" s="15" t="s">
        <v>103</v>
      </c>
      <c r="R14" s="15" t="s">
        <v>114</v>
      </c>
      <c r="S14" s="15" t="s">
        <v>114</v>
      </c>
      <c r="T14" s="15" t="s">
        <v>114</v>
      </c>
      <c r="U14" s="15" t="s">
        <v>114</v>
      </c>
      <c r="V14" s="25">
        <v>10</v>
      </c>
      <c r="W14" s="25">
        <v>36</v>
      </c>
      <c r="X14" s="25">
        <v>325</v>
      </c>
      <c r="Y14" s="14" t="s">
        <v>122</v>
      </c>
      <c r="Z14" s="22" t="s">
        <v>160</v>
      </c>
      <c r="AA14" s="15"/>
    </row>
    <row r="15" spans="1:33" s="4" customFormat="1" ht="72.95" customHeight="1">
      <c r="A15" s="16">
        <v>9</v>
      </c>
      <c r="B15" s="17" t="s">
        <v>163</v>
      </c>
      <c r="C15" s="17" t="s">
        <v>164</v>
      </c>
      <c r="D15" s="18" t="s">
        <v>127</v>
      </c>
      <c r="E15" s="16" t="s">
        <v>165</v>
      </c>
      <c r="F15" s="19" t="s">
        <v>117</v>
      </c>
      <c r="G15" s="18" t="s">
        <v>119</v>
      </c>
      <c r="H15" s="18" t="s">
        <v>120</v>
      </c>
      <c r="I15" s="18" t="s">
        <v>161</v>
      </c>
      <c r="J15" s="23">
        <v>100</v>
      </c>
      <c r="K15" s="23">
        <v>100</v>
      </c>
      <c r="L15" s="25">
        <v>100</v>
      </c>
      <c r="M15" s="23"/>
      <c r="N15" s="25"/>
      <c r="O15" s="25"/>
      <c r="P15" s="25" t="s">
        <v>113</v>
      </c>
      <c r="Q15" s="15" t="s">
        <v>103</v>
      </c>
      <c r="R15" s="15" t="s">
        <v>103</v>
      </c>
      <c r="S15" s="15" t="s">
        <v>103</v>
      </c>
      <c r="T15" s="15" t="s">
        <v>103</v>
      </c>
      <c r="U15" s="15" t="s">
        <v>114</v>
      </c>
      <c r="V15" s="25">
        <v>93</v>
      </c>
      <c r="W15" s="28" t="s">
        <v>166</v>
      </c>
      <c r="X15" s="28" t="s">
        <v>167</v>
      </c>
      <c r="Y15" s="23" t="s">
        <v>162</v>
      </c>
      <c r="Z15" s="22" t="s">
        <v>168</v>
      </c>
      <c r="AA15" s="15"/>
    </row>
    <row r="16" spans="1:33" s="4" customFormat="1" ht="66.95" customHeight="1">
      <c r="A16" s="16">
        <v>10</v>
      </c>
      <c r="B16" s="21" t="s">
        <v>169</v>
      </c>
      <c r="C16" s="17" t="s">
        <v>170</v>
      </c>
      <c r="D16" s="18" t="s">
        <v>125</v>
      </c>
      <c r="E16" s="18" t="s">
        <v>171</v>
      </c>
      <c r="F16" s="19" t="s">
        <v>117</v>
      </c>
      <c r="G16" s="18" t="s">
        <v>119</v>
      </c>
      <c r="H16" s="18" t="s">
        <v>120</v>
      </c>
      <c r="I16" s="18" t="s">
        <v>161</v>
      </c>
      <c r="J16" s="23">
        <v>110</v>
      </c>
      <c r="K16" s="23">
        <v>110</v>
      </c>
      <c r="L16" s="25"/>
      <c r="M16" s="23">
        <v>110</v>
      </c>
      <c r="N16" s="25"/>
      <c r="O16" s="25"/>
      <c r="P16" s="25" t="s">
        <v>113</v>
      </c>
      <c r="Q16" s="15" t="s">
        <v>103</v>
      </c>
      <c r="R16" s="15" t="s">
        <v>103</v>
      </c>
      <c r="S16" s="15" t="s">
        <v>103</v>
      </c>
      <c r="T16" s="15" t="s">
        <v>103</v>
      </c>
      <c r="U16" s="15" t="s">
        <v>114</v>
      </c>
      <c r="V16" s="23">
        <v>146</v>
      </c>
      <c r="W16" s="23">
        <v>452</v>
      </c>
      <c r="X16" s="23">
        <v>4044</v>
      </c>
      <c r="Y16" s="23" t="s">
        <v>162</v>
      </c>
      <c r="Z16" s="22" t="s">
        <v>172</v>
      </c>
      <c r="AA16" s="15"/>
    </row>
    <row r="17" spans="1:27" s="4" customFormat="1" ht="57" customHeight="1">
      <c r="A17" s="16">
        <v>11</v>
      </c>
      <c r="B17" s="21" t="s">
        <v>175</v>
      </c>
      <c r="C17" s="17" t="s">
        <v>176</v>
      </c>
      <c r="D17" s="18" t="s">
        <v>118</v>
      </c>
      <c r="E17" s="18" t="s">
        <v>174</v>
      </c>
      <c r="F17" s="19" t="s">
        <v>117</v>
      </c>
      <c r="G17" s="18" t="s">
        <v>119</v>
      </c>
      <c r="H17" s="18" t="s">
        <v>120</v>
      </c>
      <c r="I17" s="18" t="s">
        <v>161</v>
      </c>
      <c r="J17" s="23">
        <v>50</v>
      </c>
      <c r="K17" s="23">
        <v>50</v>
      </c>
      <c r="L17" s="25">
        <v>50</v>
      </c>
      <c r="M17" s="23"/>
      <c r="N17" s="25"/>
      <c r="O17" s="25"/>
      <c r="P17" s="25" t="s">
        <v>113</v>
      </c>
      <c r="Q17" s="15" t="s">
        <v>103</v>
      </c>
      <c r="R17" s="15" t="s">
        <v>103</v>
      </c>
      <c r="S17" s="15" t="s">
        <v>103</v>
      </c>
      <c r="T17" s="15" t="s">
        <v>103</v>
      </c>
      <c r="U17" s="15" t="s">
        <v>114</v>
      </c>
      <c r="V17" s="25">
        <v>114</v>
      </c>
      <c r="W17" s="25">
        <v>353</v>
      </c>
      <c r="X17" s="25">
        <v>4307</v>
      </c>
      <c r="Y17" s="23" t="s">
        <v>162</v>
      </c>
      <c r="Z17" s="22" t="s">
        <v>177</v>
      </c>
      <c r="AA17" s="15"/>
    </row>
    <row r="18" spans="1:27" s="4" customFormat="1" ht="57" customHeight="1">
      <c r="A18" s="16">
        <v>12</v>
      </c>
      <c r="B18" s="21" t="s">
        <v>178</v>
      </c>
      <c r="C18" s="17" t="s">
        <v>179</v>
      </c>
      <c r="D18" s="18" t="s">
        <v>118</v>
      </c>
      <c r="E18" s="18" t="s">
        <v>180</v>
      </c>
      <c r="F18" s="19" t="s">
        <v>117</v>
      </c>
      <c r="G18" s="18" t="s">
        <v>119</v>
      </c>
      <c r="H18" s="18" t="s">
        <v>120</v>
      </c>
      <c r="I18" s="18" t="s">
        <v>161</v>
      </c>
      <c r="J18" s="23">
        <v>105</v>
      </c>
      <c r="K18" s="23">
        <v>105</v>
      </c>
      <c r="L18" s="25">
        <v>105</v>
      </c>
      <c r="M18" s="23"/>
      <c r="N18" s="25"/>
      <c r="O18" s="25"/>
      <c r="P18" s="25" t="s">
        <v>113</v>
      </c>
      <c r="Q18" s="15" t="s">
        <v>103</v>
      </c>
      <c r="R18" s="15" t="s">
        <v>103</v>
      </c>
      <c r="S18" s="15" t="s">
        <v>103</v>
      </c>
      <c r="T18" s="15" t="s">
        <v>103</v>
      </c>
      <c r="U18" s="15" t="s">
        <v>114</v>
      </c>
      <c r="V18" s="25">
        <v>79</v>
      </c>
      <c r="W18" s="25">
        <v>274</v>
      </c>
      <c r="X18" s="25">
        <v>2996</v>
      </c>
      <c r="Y18" s="23" t="s">
        <v>162</v>
      </c>
      <c r="Z18" s="22" t="s">
        <v>181</v>
      </c>
      <c r="AA18" s="15"/>
    </row>
    <row r="19" spans="1:27" s="4" customFormat="1" ht="57" customHeight="1">
      <c r="A19" s="16">
        <v>13</v>
      </c>
      <c r="B19" s="21" t="s">
        <v>182</v>
      </c>
      <c r="C19" s="17" t="s">
        <v>173</v>
      </c>
      <c r="D19" s="18" t="s">
        <v>123</v>
      </c>
      <c r="E19" s="18" t="s">
        <v>159</v>
      </c>
      <c r="F19" s="19" t="s">
        <v>117</v>
      </c>
      <c r="G19" s="24" t="s">
        <v>119</v>
      </c>
      <c r="H19" s="24" t="s">
        <v>120</v>
      </c>
      <c r="I19" s="18" t="s">
        <v>161</v>
      </c>
      <c r="J19" s="23">
        <v>110</v>
      </c>
      <c r="K19" s="23">
        <v>110</v>
      </c>
      <c r="L19" s="25"/>
      <c r="M19" s="23">
        <v>110</v>
      </c>
      <c r="N19" s="25"/>
      <c r="O19" s="25"/>
      <c r="P19" s="25" t="s">
        <v>113</v>
      </c>
      <c r="Q19" s="15" t="s">
        <v>103</v>
      </c>
      <c r="R19" s="15" t="s">
        <v>103</v>
      </c>
      <c r="S19" s="15" t="s">
        <v>103</v>
      </c>
      <c r="T19" s="15" t="s">
        <v>103</v>
      </c>
      <c r="U19" s="15" t="s">
        <v>114</v>
      </c>
      <c r="V19" s="25">
        <v>71</v>
      </c>
      <c r="W19" s="25">
        <v>241</v>
      </c>
      <c r="X19" s="25">
        <v>2929</v>
      </c>
      <c r="Y19" s="23" t="s">
        <v>162</v>
      </c>
      <c r="Z19" s="22" t="s">
        <v>183</v>
      </c>
      <c r="AA19" s="15"/>
    </row>
    <row r="20" spans="1:27" s="4" customFormat="1" ht="57" customHeight="1">
      <c r="A20" s="16">
        <v>14</v>
      </c>
      <c r="B20" s="21" t="s">
        <v>185</v>
      </c>
      <c r="C20" s="21" t="s">
        <v>184</v>
      </c>
      <c r="D20" s="18" t="s">
        <v>124</v>
      </c>
      <c r="E20" s="18" t="s">
        <v>186</v>
      </c>
      <c r="F20" s="19" t="s">
        <v>117</v>
      </c>
      <c r="G20" s="18" t="s">
        <v>119</v>
      </c>
      <c r="H20" s="18" t="s">
        <v>120</v>
      </c>
      <c r="I20" s="18" t="s">
        <v>161</v>
      </c>
      <c r="J20" s="23">
        <v>100</v>
      </c>
      <c r="K20" s="23">
        <v>100</v>
      </c>
      <c r="L20" s="25"/>
      <c r="M20" s="23">
        <v>100</v>
      </c>
      <c r="N20" s="25"/>
      <c r="O20" s="25"/>
      <c r="P20" s="25" t="s">
        <v>113</v>
      </c>
      <c r="Q20" s="15" t="s">
        <v>103</v>
      </c>
      <c r="R20" s="15" t="s">
        <v>103</v>
      </c>
      <c r="S20" s="15" t="s">
        <v>103</v>
      </c>
      <c r="T20" s="15" t="s">
        <v>103</v>
      </c>
      <c r="U20" s="15" t="s">
        <v>114</v>
      </c>
      <c r="V20" s="25">
        <v>105</v>
      </c>
      <c r="W20" s="25">
        <v>255</v>
      </c>
      <c r="X20" s="25">
        <v>3909</v>
      </c>
      <c r="Y20" s="23" t="s">
        <v>162</v>
      </c>
      <c r="Z20" s="22" t="s">
        <v>187</v>
      </c>
      <c r="AA20" s="15"/>
    </row>
    <row r="21" spans="1:27" s="4" customFormat="1" ht="63.95" customHeight="1">
      <c r="A21" s="16">
        <v>15</v>
      </c>
      <c r="B21" s="21" t="s">
        <v>188</v>
      </c>
      <c r="C21" s="21" t="s">
        <v>189</v>
      </c>
      <c r="D21" s="18" t="s">
        <v>126</v>
      </c>
      <c r="E21" s="18" t="s">
        <v>190</v>
      </c>
      <c r="F21" s="19" t="s">
        <v>117</v>
      </c>
      <c r="G21" s="18" t="s">
        <v>119</v>
      </c>
      <c r="H21" s="18" t="s">
        <v>120</v>
      </c>
      <c r="I21" s="18" t="s">
        <v>161</v>
      </c>
      <c r="J21" s="23">
        <v>110</v>
      </c>
      <c r="K21" s="23">
        <v>110</v>
      </c>
      <c r="L21" s="25">
        <v>110</v>
      </c>
      <c r="M21" s="23"/>
      <c r="N21" s="25"/>
      <c r="O21" s="25"/>
      <c r="P21" s="25" t="s">
        <v>113</v>
      </c>
      <c r="Q21" s="15" t="s">
        <v>103</v>
      </c>
      <c r="R21" s="15" t="s">
        <v>103</v>
      </c>
      <c r="S21" s="15" t="s">
        <v>103</v>
      </c>
      <c r="T21" s="15" t="s">
        <v>103</v>
      </c>
      <c r="U21" s="15" t="s">
        <v>114</v>
      </c>
      <c r="V21" s="25">
        <v>137</v>
      </c>
      <c r="W21" s="25">
        <v>376</v>
      </c>
      <c r="X21" s="25">
        <v>4343</v>
      </c>
      <c r="Y21" s="23" t="s">
        <v>162</v>
      </c>
      <c r="Z21" s="22" t="s">
        <v>191</v>
      </c>
      <c r="AA21" s="15"/>
    </row>
    <row r="22" spans="1:27" s="4" customFormat="1" ht="57" customHeight="1">
      <c r="A22" s="16">
        <v>16</v>
      </c>
      <c r="B22" s="21" t="s">
        <v>192</v>
      </c>
      <c r="C22" s="21" t="s">
        <v>193</v>
      </c>
      <c r="D22" s="18" t="s">
        <v>128</v>
      </c>
      <c r="E22" s="18" t="s">
        <v>155</v>
      </c>
      <c r="F22" s="19" t="s">
        <v>117</v>
      </c>
      <c r="G22" s="18" t="s">
        <v>119</v>
      </c>
      <c r="H22" s="18" t="s">
        <v>120</v>
      </c>
      <c r="I22" s="18" t="s">
        <v>161</v>
      </c>
      <c r="J22" s="23">
        <v>25</v>
      </c>
      <c r="K22" s="23">
        <v>25</v>
      </c>
      <c r="L22" s="25">
        <v>25</v>
      </c>
      <c r="M22" s="23"/>
      <c r="N22" s="25"/>
      <c r="O22" s="25"/>
      <c r="P22" s="25" t="s">
        <v>113</v>
      </c>
      <c r="Q22" s="15" t="s">
        <v>103</v>
      </c>
      <c r="R22" s="15" t="s">
        <v>103</v>
      </c>
      <c r="S22" s="15" t="s">
        <v>103</v>
      </c>
      <c r="T22" s="15" t="s">
        <v>103</v>
      </c>
      <c r="U22" s="15" t="s">
        <v>114</v>
      </c>
      <c r="V22" s="25">
        <v>71</v>
      </c>
      <c r="W22" s="25">
        <v>237</v>
      </c>
      <c r="X22" s="25">
        <v>2802</v>
      </c>
      <c r="Y22" s="23" t="s">
        <v>162</v>
      </c>
      <c r="Z22" s="22" t="s">
        <v>183</v>
      </c>
      <c r="AA22" s="15"/>
    </row>
    <row r="23" spans="1:27" s="4" customFormat="1" ht="57" customHeight="1">
      <c r="A23" s="16">
        <v>17</v>
      </c>
      <c r="B23" s="21" t="s">
        <v>194</v>
      </c>
      <c r="C23" s="17" t="s">
        <v>173</v>
      </c>
      <c r="D23" s="18" t="s">
        <v>128</v>
      </c>
      <c r="E23" s="18" t="s">
        <v>195</v>
      </c>
      <c r="F23" s="19" t="s">
        <v>117</v>
      </c>
      <c r="G23" s="18" t="s">
        <v>119</v>
      </c>
      <c r="H23" s="18" t="s">
        <v>120</v>
      </c>
      <c r="I23" s="18" t="s">
        <v>161</v>
      </c>
      <c r="J23" s="23">
        <v>110</v>
      </c>
      <c r="K23" s="23">
        <v>110</v>
      </c>
      <c r="L23" s="25">
        <v>110</v>
      </c>
      <c r="M23" s="23"/>
      <c r="N23" s="25"/>
      <c r="O23" s="25"/>
      <c r="P23" s="25" t="s">
        <v>113</v>
      </c>
      <c r="Q23" s="15" t="s">
        <v>103</v>
      </c>
      <c r="R23" s="15" t="s">
        <v>103</v>
      </c>
      <c r="S23" s="15" t="s">
        <v>103</v>
      </c>
      <c r="T23" s="15" t="s">
        <v>103</v>
      </c>
      <c r="U23" s="15" t="s">
        <v>114</v>
      </c>
      <c r="V23" s="25">
        <v>79</v>
      </c>
      <c r="W23" s="25">
        <v>282</v>
      </c>
      <c r="X23" s="25">
        <v>3459</v>
      </c>
      <c r="Y23" s="23" t="s">
        <v>162</v>
      </c>
      <c r="Z23" s="22" t="s">
        <v>181</v>
      </c>
      <c r="AA23" s="15"/>
    </row>
    <row r="24" spans="1:27" s="4" customFormat="1" ht="57" customHeight="1">
      <c r="A24" s="16">
        <v>18</v>
      </c>
      <c r="B24" s="21" t="s">
        <v>197</v>
      </c>
      <c r="C24" s="21" t="s">
        <v>198</v>
      </c>
      <c r="D24" s="18" t="s">
        <v>126</v>
      </c>
      <c r="E24" s="18" t="s">
        <v>199</v>
      </c>
      <c r="F24" s="18" t="s">
        <v>117</v>
      </c>
      <c r="G24" s="18" t="s">
        <v>119</v>
      </c>
      <c r="H24" s="16" t="s">
        <v>120</v>
      </c>
      <c r="I24" s="16" t="s">
        <v>196</v>
      </c>
      <c r="J24" s="23">
        <v>120</v>
      </c>
      <c r="K24" s="23">
        <v>120</v>
      </c>
      <c r="L24" s="23"/>
      <c r="M24" s="23">
        <v>120</v>
      </c>
      <c r="N24" s="23"/>
      <c r="O24" s="23"/>
      <c r="P24" s="27" t="s">
        <v>113</v>
      </c>
      <c r="Q24" s="15" t="s">
        <v>103</v>
      </c>
      <c r="R24" s="15" t="s">
        <v>103</v>
      </c>
      <c r="S24" s="15" t="s">
        <v>103</v>
      </c>
      <c r="T24" s="15" t="s">
        <v>103</v>
      </c>
      <c r="U24" s="15" t="s">
        <v>114</v>
      </c>
      <c r="V24" s="23">
        <v>65</v>
      </c>
      <c r="W24" s="23">
        <v>202</v>
      </c>
      <c r="X24" s="23">
        <v>1822</v>
      </c>
      <c r="Y24" s="23" t="s">
        <v>162</v>
      </c>
      <c r="Z24" s="22" t="s">
        <v>200</v>
      </c>
      <c r="AA24" s="15"/>
    </row>
    <row r="25" spans="1:27" s="4" customFormat="1" ht="57" customHeight="1">
      <c r="A25" s="16">
        <v>19</v>
      </c>
      <c r="B25" s="21" t="s">
        <v>201</v>
      </c>
      <c r="C25" s="21" t="s">
        <v>202</v>
      </c>
      <c r="D25" s="18" t="s">
        <v>124</v>
      </c>
      <c r="E25" s="18" t="s">
        <v>203</v>
      </c>
      <c r="F25" s="18" t="s">
        <v>117</v>
      </c>
      <c r="G25" s="18" t="s">
        <v>119</v>
      </c>
      <c r="H25" s="16" t="s">
        <v>120</v>
      </c>
      <c r="I25" s="16" t="s">
        <v>196</v>
      </c>
      <c r="J25" s="23">
        <v>100</v>
      </c>
      <c r="K25" s="23">
        <v>100</v>
      </c>
      <c r="L25" s="23"/>
      <c r="M25" s="23">
        <v>100</v>
      </c>
      <c r="N25" s="23"/>
      <c r="O25" s="23"/>
      <c r="P25" s="27" t="s">
        <v>113</v>
      </c>
      <c r="Q25" s="15" t="s">
        <v>103</v>
      </c>
      <c r="R25" s="15" t="s">
        <v>103</v>
      </c>
      <c r="S25" s="15" t="s">
        <v>103</v>
      </c>
      <c r="T25" s="15" t="s">
        <v>103</v>
      </c>
      <c r="U25" s="15" t="s">
        <v>114</v>
      </c>
      <c r="V25" s="23">
        <v>103</v>
      </c>
      <c r="W25" s="23">
        <v>339</v>
      </c>
      <c r="X25" s="23">
        <v>4497</v>
      </c>
      <c r="Y25" s="23" t="s">
        <v>162</v>
      </c>
      <c r="Z25" s="22" t="s">
        <v>204</v>
      </c>
      <c r="AA25" s="15"/>
    </row>
    <row r="26" spans="1:27" s="4" customFormat="1" ht="57" customHeight="1">
      <c r="A26" s="16">
        <v>20</v>
      </c>
      <c r="B26" s="21" t="s">
        <v>205</v>
      </c>
      <c r="C26" s="21" t="s">
        <v>206</v>
      </c>
      <c r="D26" s="18" t="s">
        <v>128</v>
      </c>
      <c r="E26" s="18" t="s">
        <v>207</v>
      </c>
      <c r="F26" s="18" t="s">
        <v>117</v>
      </c>
      <c r="G26" s="18" t="s">
        <v>119</v>
      </c>
      <c r="H26" s="16" t="s">
        <v>120</v>
      </c>
      <c r="I26" s="16" t="s">
        <v>196</v>
      </c>
      <c r="J26" s="23">
        <v>68</v>
      </c>
      <c r="K26" s="23">
        <v>68</v>
      </c>
      <c r="L26" s="23">
        <v>68</v>
      </c>
      <c r="M26" s="23"/>
      <c r="N26" s="23"/>
      <c r="O26" s="23"/>
      <c r="P26" s="27" t="s">
        <v>113</v>
      </c>
      <c r="Q26" s="15" t="s">
        <v>103</v>
      </c>
      <c r="R26" s="15" t="s">
        <v>103</v>
      </c>
      <c r="S26" s="15" t="s">
        <v>103</v>
      </c>
      <c r="T26" s="15" t="s">
        <v>103</v>
      </c>
      <c r="U26" s="15" t="s">
        <v>114</v>
      </c>
      <c r="V26" s="23"/>
      <c r="W26" s="27" t="s">
        <v>208</v>
      </c>
      <c r="X26" s="27" t="s">
        <v>208</v>
      </c>
      <c r="Y26" s="23" t="s">
        <v>162</v>
      </c>
      <c r="Z26" s="22" t="s">
        <v>209</v>
      </c>
      <c r="AA26" s="15"/>
    </row>
    <row r="27" spans="1:27" s="4" customFormat="1" ht="57" customHeight="1">
      <c r="A27" s="16">
        <v>21</v>
      </c>
      <c r="B27" s="21" t="s">
        <v>210</v>
      </c>
      <c r="C27" s="21" t="s">
        <v>211</v>
      </c>
      <c r="D27" s="18" t="s">
        <v>129</v>
      </c>
      <c r="E27" s="18" t="s">
        <v>212</v>
      </c>
      <c r="F27" s="18" t="s">
        <v>117</v>
      </c>
      <c r="G27" s="18" t="s">
        <v>119</v>
      </c>
      <c r="H27" s="16" t="s">
        <v>120</v>
      </c>
      <c r="I27" s="16" t="s">
        <v>196</v>
      </c>
      <c r="J27" s="23">
        <v>100</v>
      </c>
      <c r="K27" s="23">
        <v>100</v>
      </c>
      <c r="L27" s="23">
        <v>100</v>
      </c>
      <c r="M27" s="23"/>
      <c r="N27" s="23"/>
      <c r="O27" s="23"/>
      <c r="P27" s="27" t="s">
        <v>113</v>
      </c>
      <c r="Q27" s="15" t="s">
        <v>103</v>
      </c>
      <c r="R27" s="15" t="s">
        <v>103</v>
      </c>
      <c r="S27" s="15" t="s">
        <v>103</v>
      </c>
      <c r="T27" s="15" t="s">
        <v>103</v>
      </c>
      <c r="U27" s="15" t="s">
        <v>114</v>
      </c>
      <c r="V27" s="23">
        <v>199</v>
      </c>
      <c r="W27" s="23">
        <v>657</v>
      </c>
      <c r="X27" s="23">
        <v>4341</v>
      </c>
      <c r="Y27" s="23" t="s">
        <v>162</v>
      </c>
      <c r="Z27" s="22" t="s">
        <v>213</v>
      </c>
      <c r="AA27" s="15"/>
    </row>
  </sheetData>
  <mergeCells count="26">
    <mergeCell ref="A2:Z2"/>
    <mergeCell ref="D3:E3"/>
    <mergeCell ref="J3:O3"/>
    <mergeCell ref="AD3:AG3"/>
    <mergeCell ref="K4:O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P3:P5"/>
    <mergeCell ref="Q3:Q5"/>
    <mergeCell ref="R3:R5"/>
    <mergeCell ref="S3:S5"/>
    <mergeCell ref="T3:T5"/>
    <mergeCell ref="U3:U5"/>
    <mergeCell ref="X3:X5"/>
    <mergeCell ref="Y3:Y5"/>
    <mergeCell ref="Z3:Z5"/>
    <mergeCell ref="AA3:AA5"/>
    <mergeCell ref="V3:W4"/>
  </mergeCells>
  <phoneticPr fontId="23" type="noConversion"/>
  <dataValidations count="4">
    <dataValidation type="list" allowBlank="1" showInputMessage="1" showErrorMessage="1" sqref="P28:P1048576 P2 P6">
      <formula1>$AF$4:$AF$5</formula1>
    </dataValidation>
    <dataValidation type="list" allowBlank="1" showInputMessage="1" showErrorMessage="1" sqref="F15:F1048576 F2 F6">
      <formula1>$AE$4:$AE$6</formula1>
    </dataValidation>
    <dataValidation type="list" allowBlank="1" showInputMessage="1" showErrorMessage="1" sqref="F7:F14">
      <formula1>$AE$3:$AE$5</formula1>
    </dataValidation>
    <dataValidation type="list" allowBlank="1" showInputMessage="1" showErrorMessage="1" sqref="Q2:U2 Q6:U1048576">
      <formula1>$AG$4:$AG$5</formula1>
    </dataValidation>
  </dataValidations>
  <pageMargins left="0.47222222222222199" right="0.27500000000000002" top="0.59027777777777801" bottom="0.59027777777777801" header="0.51180555555555596" footer="0.51180555555555596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项目库汇总表</vt:lpstr>
      <vt:lpstr>项目库明细表</vt:lpstr>
      <vt:lpstr>项目库汇总表!Print_Titles</vt:lpstr>
      <vt:lpstr>项目库明细表!Print_Titles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cp:lastPrinted>2019-07-26T04:40:00Z</cp:lastPrinted>
  <dcterms:created xsi:type="dcterms:W3CDTF">2019-07-20T09:28:00Z</dcterms:created>
  <dcterms:modified xsi:type="dcterms:W3CDTF">2021-10-29T06:35:38Z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